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25ca728707547a4/數學協會/202512/學校邀請/報名表/"/>
    </mc:Choice>
  </mc:AlternateContent>
  <xr:revisionPtr revIDLastSave="762" documentId="8_{FA9E4548-0627-C046-AD37-C77E1965B2B1}" xr6:coauthVersionLast="47" xr6:coauthVersionMax="47" xr10:uidLastSave="{08D85D02-44AF-40FB-92D2-C162F6C2F7E1}"/>
  <workbookProtection workbookAlgorithmName="SHA-512" workbookHashValue="GeG0Eir0qDg880zkx0UHxMOXBkrDOn2oCfEF9Xt3XAqGNq3uuIM6czGHfZdmrgTEYglz/ULsydrE9ENSK5RI7w==" workbookSaltValue="oiHkKO6cEC6IiooZR5ld6Q==" workbookSpinCount="100000" lockStructure="1"/>
  <bookViews>
    <workbookView xWindow="-120" yWindow="-120" windowWidth="29040" windowHeight="15720" activeTab="1" xr2:uid="{00000000-000D-0000-FFFF-FFFF00000000}"/>
  </bookViews>
  <sheets>
    <sheet name="參加者資料" sheetId="1" r:id="rId1"/>
    <sheet name="團體報名重要資訊" sheetId="5" r:id="rId2"/>
    <sheet name="(只適用於公開賽)家長自行收取准考通知" sheetId="6" state="hidden" r:id="rId3"/>
    <sheet name="組別" sheetId="2" state="hidden" r:id="rId4"/>
    <sheet name="項目" sheetId="4" state="hidden" r:id="rId5"/>
  </sheets>
  <definedNames>
    <definedName name="_xlnm._FilterDatabase" localSheetId="0" hidden="1">參加者資料!$A$13:$I$108</definedName>
    <definedName name="_xlnm.Print_Area" localSheetId="0">參加者資料!$A:$I</definedName>
    <definedName name="_xlnm.Print_Titles" localSheetId="0">參加者資料!$13:$13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D10" i="1"/>
  <c r="D9" i="1" s="1"/>
  <c r="F109" i="1"/>
  <c r="I109" i="1" s="1"/>
  <c r="G109" i="1"/>
  <c r="F110" i="1"/>
  <c r="I110" i="1" s="1"/>
  <c r="G110" i="1"/>
  <c r="D100" i="6" s="1"/>
  <c r="F111" i="1"/>
  <c r="I111" i="1" s="1"/>
  <c r="G111" i="1"/>
  <c r="F112" i="1"/>
  <c r="I112" i="1" s="1"/>
  <c r="G112" i="1"/>
  <c r="D102" i="6" s="1"/>
  <c r="F113" i="1"/>
  <c r="I113" i="1" s="1"/>
  <c r="G113" i="1"/>
  <c r="D103" i="6" s="1"/>
  <c r="F114" i="1"/>
  <c r="I114" i="1" s="1"/>
  <c r="G114" i="1"/>
  <c r="D104" i="6" s="1"/>
  <c r="B7" i="6"/>
  <c r="C7" i="6"/>
  <c r="B8" i="6"/>
  <c r="C8" i="6"/>
  <c r="B9" i="6"/>
  <c r="C9" i="6"/>
  <c r="B10" i="6"/>
  <c r="C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B28" i="6"/>
  <c r="C28" i="6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B38" i="6"/>
  <c r="C38" i="6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6" i="6"/>
  <c r="C46" i="6"/>
  <c r="B47" i="6"/>
  <c r="C47" i="6"/>
  <c r="B48" i="6"/>
  <c r="C48" i="6"/>
  <c r="B49" i="6"/>
  <c r="C49" i="6"/>
  <c r="B50" i="6"/>
  <c r="C50" i="6"/>
  <c r="B51" i="6"/>
  <c r="C51" i="6"/>
  <c r="B52" i="6"/>
  <c r="C52" i="6"/>
  <c r="B53" i="6"/>
  <c r="C53" i="6"/>
  <c r="B54" i="6"/>
  <c r="C54" i="6"/>
  <c r="B55" i="6"/>
  <c r="C55" i="6"/>
  <c r="B56" i="6"/>
  <c r="C56" i="6"/>
  <c r="B57" i="6"/>
  <c r="C57" i="6"/>
  <c r="B58" i="6"/>
  <c r="C58" i="6"/>
  <c r="B59" i="6"/>
  <c r="C59" i="6"/>
  <c r="B60" i="6"/>
  <c r="C60" i="6"/>
  <c r="B61" i="6"/>
  <c r="C61" i="6"/>
  <c r="B62" i="6"/>
  <c r="C62" i="6"/>
  <c r="B63" i="6"/>
  <c r="C63" i="6"/>
  <c r="B64" i="6"/>
  <c r="C64" i="6"/>
  <c r="B65" i="6"/>
  <c r="C65" i="6"/>
  <c r="B66" i="6"/>
  <c r="C66" i="6"/>
  <c r="B67" i="6"/>
  <c r="C67" i="6"/>
  <c r="B68" i="6"/>
  <c r="C68" i="6"/>
  <c r="B69" i="6"/>
  <c r="C69" i="6"/>
  <c r="B70" i="6"/>
  <c r="C70" i="6"/>
  <c r="B71" i="6"/>
  <c r="C71" i="6"/>
  <c r="B72" i="6"/>
  <c r="C72" i="6"/>
  <c r="B73" i="6"/>
  <c r="C73" i="6"/>
  <c r="B74" i="6"/>
  <c r="C74" i="6"/>
  <c r="B75" i="6"/>
  <c r="C75" i="6"/>
  <c r="B76" i="6"/>
  <c r="C76" i="6"/>
  <c r="B77" i="6"/>
  <c r="C77" i="6"/>
  <c r="B78" i="6"/>
  <c r="C78" i="6"/>
  <c r="B79" i="6"/>
  <c r="C79" i="6"/>
  <c r="B80" i="6"/>
  <c r="C80" i="6"/>
  <c r="B81" i="6"/>
  <c r="C81" i="6"/>
  <c r="B82" i="6"/>
  <c r="C82" i="6"/>
  <c r="B83" i="6"/>
  <c r="C83" i="6"/>
  <c r="B84" i="6"/>
  <c r="C84" i="6"/>
  <c r="B85" i="6"/>
  <c r="C85" i="6"/>
  <c r="B86" i="6"/>
  <c r="C86" i="6"/>
  <c r="B87" i="6"/>
  <c r="C87" i="6"/>
  <c r="B88" i="6"/>
  <c r="C88" i="6"/>
  <c r="B89" i="6"/>
  <c r="C89" i="6"/>
  <c r="B90" i="6"/>
  <c r="C90" i="6"/>
  <c r="B91" i="6"/>
  <c r="C91" i="6"/>
  <c r="B92" i="6"/>
  <c r="C92" i="6"/>
  <c r="B93" i="6"/>
  <c r="C93" i="6"/>
  <c r="B94" i="6"/>
  <c r="C94" i="6"/>
  <c r="B95" i="6"/>
  <c r="C95" i="6"/>
  <c r="B96" i="6"/>
  <c r="C96" i="6"/>
  <c r="B97" i="6"/>
  <c r="C97" i="6"/>
  <c r="B98" i="6"/>
  <c r="C98" i="6"/>
  <c r="B99" i="6"/>
  <c r="C99" i="6"/>
  <c r="D99" i="6"/>
  <c r="B100" i="6"/>
  <c r="C100" i="6"/>
  <c r="B101" i="6"/>
  <c r="C101" i="6"/>
  <c r="D101" i="6"/>
  <c r="B102" i="6"/>
  <c r="C102" i="6"/>
  <c r="B103" i="6"/>
  <c r="C103" i="6"/>
  <c r="B104" i="6"/>
  <c r="C104" i="6"/>
  <c r="C6" i="6"/>
  <c r="B6" i="6"/>
  <c r="F19" i="1" l="1"/>
  <c r="I19" i="1" s="1"/>
  <c r="F18" i="1"/>
  <c r="F17" i="1"/>
  <c r="I17" i="1" s="1"/>
  <c r="F16" i="1"/>
  <c r="F23" i="1"/>
  <c r="I23" i="1" s="1"/>
  <c r="F24" i="1"/>
  <c r="I24" i="1" s="1"/>
  <c r="F25" i="1"/>
  <c r="I25" i="1" s="1"/>
  <c r="F26" i="1"/>
  <c r="I26" i="1" s="1"/>
  <c r="F27" i="1"/>
  <c r="I27" i="1" s="1"/>
  <c r="F28" i="1"/>
  <c r="I28" i="1" s="1"/>
  <c r="F29" i="1"/>
  <c r="I29" i="1" s="1"/>
  <c r="F30" i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F37" i="1"/>
  <c r="I37" i="1" s="1"/>
  <c r="F38" i="1"/>
  <c r="I38" i="1" s="1"/>
  <c r="F39" i="1"/>
  <c r="I39" i="1" s="1"/>
  <c r="F40" i="1"/>
  <c r="I40" i="1" s="1"/>
  <c r="F41" i="1"/>
  <c r="I41" i="1" s="1"/>
  <c r="F42" i="1"/>
  <c r="I42" i="1" s="1"/>
  <c r="F43" i="1"/>
  <c r="I43" i="1" s="1"/>
  <c r="F44" i="1"/>
  <c r="I44" i="1" s="1"/>
  <c r="F45" i="1"/>
  <c r="I45" i="1" s="1"/>
  <c r="F46" i="1"/>
  <c r="I46" i="1" s="1"/>
  <c r="F47" i="1"/>
  <c r="I47" i="1" s="1"/>
  <c r="F48" i="1"/>
  <c r="I48" i="1" s="1"/>
  <c r="F49" i="1"/>
  <c r="I49" i="1" s="1"/>
  <c r="F50" i="1"/>
  <c r="I50" i="1" s="1"/>
  <c r="F51" i="1"/>
  <c r="I51" i="1" s="1"/>
  <c r="F52" i="1"/>
  <c r="I52" i="1" s="1"/>
  <c r="F53" i="1"/>
  <c r="I53" i="1" s="1"/>
  <c r="F54" i="1"/>
  <c r="I54" i="1" s="1"/>
  <c r="F55" i="1"/>
  <c r="I55" i="1" s="1"/>
  <c r="F56" i="1"/>
  <c r="I56" i="1" s="1"/>
  <c r="F57" i="1"/>
  <c r="I57" i="1" s="1"/>
  <c r="F58" i="1"/>
  <c r="I58" i="1" s="1"/>
  <c r="F59" i="1"/>
  <c r="I59" i="1" s="1"/>
  <c r="F60" i="1"/>
  <c r="I60" i="1" s="1"/>
  <c r="F61" i="1"/>
  <c r="I61" i="1" s="1"/>
  <c r="F62" i="1"/>
  <c r="I62" i="1" s="1"/>
  <c r="F63" i="1"/>
  <c r="I63" i="1" s="1"/>
  <c r="F64" i="1"/>
  <c r="I64" i="1" s="1"/>
  <c r="F65" i="1"/>
  <c r="I65" i="1" s="1"/>
  <c r="F66" i="1"/>
  <c r="I66" i="1" s="1"/>
  <c r="F67" i="1"/>
  <c r="I67" i="1" s="1"/>
  <c r="F68" i="1"/>
  <c r="I68" i="1" s="1"/>
  <c r="F69" i="1"/>
  <c r="I69" i="1" s="1"/>
  <c r="F70" i="1"/>
  <c r="I70" i="1" s="1"/>
  <c r="F71" i="1"/>
  <c r="I71" i="1" s="1"/>
  <c r="F72" i="1"/>
  <c r="I72" i="1" s="1"/>
  <c r="F73" i="1"/>
  <c r="I73" i="1" s="1"/>
  <c r="F74" i="1"/>
  <c r="I74" i="1" s="1"/>
  <c r="F75" i="1"/>
  <c r="I75" i="1" s="1"/>
  <c r="F76" i="1"/>
  <c r="I76" i="1" s="1"/>
  <c r="F77" i="1"/>
  <c r="I77" i="1" s="1"/>
  <c r="F78" i="1"/>
  <c r="I78" i="1" s="1"/>
  <c r="F79" i="1"/>
  <c r="I79" i="1" s="1"/>
  <c r="F80" i="1"/>
  <c r="I80" i="1" s="1"/>
  <c r="F81" i="1"/>
  <c r="I81" i="1" s="1"/>
  <c r="F82" i="1"/>
  <c r="I82" i="1" s="1"/>
  <c r="F83" i="1"/>
  <c r="I83" i="1" s="1"/>
  <c r="F84" i="1"/>
  <c r="I84" i="1" s="1"/>
  <c r="F85" i="1"/>
  <c r="I85" i="1" s="1"/>
  <c r="F86" i="1"/>
  <c r="I86" i="1" s="1"/>
  <c r="F87" i="1"/>
  <c r="I87" i="1" s="1"/>
  <c r="F88" i="1"/>
  <c r="I88" i="1" s="1"/>
  <c r="F89" i="1"/>
  <c r="I89" i="1" s="1"/>
  <c r="F90" i="1"/>
  <c r="I90" i="1" s="1"/>
  <c r="F91" i="1"/>
  <c r="I91" i="1" s="1"/>
  <c r="F92" i="1"/>
  <c r="I92" i="1" s="1"/>
  <c r="F93" i="1"/>
  <c r="I93" i="1" s="1"/>
  <c r="F94" i="1"/>
  <c r="I94" i="1" s="1"/>
  <c r="F95" i="1"/>
  <c r="I95" i="1" s="1"/>
  <c r="F96" i="1"/>
  <c r="I96" i="1" s="1"/>
  <c r="F97" i="1"/>
  <c r="I97" i="1" s="1"/>
  <c r="F98" i="1"/>
  <c r="I98" i="1" s="1"/>
  <c r="F99" i="1"/>
  <c r="I99" i="1" s="1"/>
  <c r="F100" i="1"/>
  <c r="I100" i="1" s="1"/>
  <c r="F101" i="1"/>
  <c r="I101" i="1" s="1"/>
  <c r="F102" i="1"/>
  <c r="I102" i="1" s="1"/>
  <c r="F103" i="1"/>
  <c r="I103" i="1" s="1"/>
  <c r="F104" i="1"/>
  <c r="I104" i="1" s="1"/>
  <c r="F105" i="1"/>
  <c r="I105" i="1" s="1"/>
  <c r="F106" i="1"/>
  <c r="I106" i="1" s="1"/>
  <c r="F107" i="1"/>
  <c r="I107" i="1" s="1"/>
  <c r="F108" i="1"/>
  <c r="I108" i="1" s="1"/>
  <c r="F20" i="1"/>
  <c r="I20" i="1" s="1"/>
  <c r="F21" i="1"/>
  <c r="I21" i="1" s="1"/>
  <c r="F22" i="1"/>
  <c r="I22" i="1" s="1"/>
  <c r="G16" i="1"/>
  <c r="D6" i="6" s="1"/>
  <c r="G17" i="1"/>
  <c r="D7" i="6" s="1"/>
  <c r="G18" i="1"/>
  <c r="D8" i="6" s="1"/>
  <c r="G19" i="1"/>
  <c r="D9" i="6" s="1"/>
  <c r="G20" i="1"/>
  <c r="D10" i="6" s="1"/>
  <c r="G21" i="1"/>
  <c r="D11" i="6" s="1"/>
  <c r="G22" i="1"/>
  <c r="D12" i="6" s="1"/>
  <c r="G23" i="1"/>
  <c r="D13" i="6" s="1"/>
  <c r="G24" i="1"/>
  <c r="D14" i="6" s="1"/>
  <c r="G25" i="1"/>
  <c r="D15" i="6" s="1"/>
  <c r="G26" i="1"/>
  <c r="D16" i="6" s="1"/>
  <c r="G27" i="1"/>
  <c r="D17" i="6" s="1"/>
  <c r="G28" i="1"/>
  <c r="D18" i="6" s="1"/>
  <c r="G29" i="1"/>
  <c r="D19" i="6" s="1"/>
  <c r="G30" i="1"/>
  <c r="D20" i="6" s="1"/>
  <c r="G31" i="1"/>
  <c r="D21" i="6" s="1"/>
  <c r="G32" i="1"/>
  <c r="D22" i="6" s="1"/>
  <c r="G33" i="1"/>
  <c r="D23" i="6" s="1"/>
  <c r="G34" i="1"/>
  <c r="D24" i="6" s="1"/>
  <c r="G35" i="1"/>
  <c r="D25" i="6" s="1"/>
  <c r="G36" i="1"/>
  <c r="D26" i="6" s="1"/>
  <c r="G37" i="1"/>
  <c r="D27" i="6" s="1"/>
  <c r="G38" i="1"/>
  <c r="D28" i="6" s="1"/>
  <c r="G39" i="1"/>
  <c r="D29" i="6" s="1"/>
  <c r="G40" i="1"/>
  <c r="D30" i="6" s="1"/>
  <c r="G41" i="1"/>
  <c r="D31" i="6" s="1"/>
  <c r="G42" i="1"/>
  <c r="D32" i="6" s="1"/>
  <c r="G43" i="1"/>
  <c r="D33" i="6" s="1"/>
  <c r="G44" i="1"/>
  <c r="D34" i="6" s="1"/>
  <c r="G45" i="1"/>
  <c r="D35" i="6" s="1"/>
  <c r="G46" i="1"/>
  <c r="D36" i="6" s="1"/>
  <c r="G47" i="1"/>
  <c r="D37" i="6" s="1"/>
  <c r="G48" i="1"/>
  <c r="D38" i="6" s="1"/>
  <c r="G49" i="1"/>
  <c r="D39" i="6" s="1"/>
  <c r="G50" i="1"/>
  <c r="D40" i="6" s="1"/>
  <c r="G51" i="1"/>
  <c r="D41" i="6" s="1"/>
  <c r="G52" i="1"/>
  <c r="D42" i="6" s="1"/>
  <c r="G53" i="1"/>
  <c r="D43" i="6" s="1"/>
  <c r="G54" i="1"/>
  <c r="D44" i="6" s="1"/>
  <c r="G55" i="1"/>
  <c r="D45" i="6" s="1"/>
  <c r="G56" i="1"/>
  <c r="D46" i="6" s="1"/>
  <c r="G57" i="1"/>
  <c r="D47" i="6" s="1"/>
  <c r="G58" i="1"/>
  <c r="D48" i="6" s="1"/>
  <c r="G59" i="1"/>
  <c r="D49" i="6" s="1"/>
  <c r="G60" i="1"/>
  <c r="D50" i="6" s="1"/>
  <c r="G61" i="1"/>
  <c r="D51" i="6" s="1"/>
  <c r="G62" i="1"/>
  <c r="D52" i="6" s="1"/>
  <c r="G63" i="1"/>
  <c r="D53" i="6" s="1"/>
  <c r="G64" i="1"/>
  <c r="D54" i="6" s="1"/>
  <c r="G65" i="1"/>
  <c r="D55" i="6" s="1"/>
  <c r="G66" i="1"/>
  <c r="D56" i="6" s="1"/>
  <c r="G67" i="1"/>
  <c r="D57" i="6" s="1"/>
  <c r="G68" i="1"/>
  <c r="D58" i="6" s="1"/>
  <c r="G69" i="1"/>
  <c r="D59" i="6" s="1"/>
  <c r="G70" i="1"/>
  <c r="D60" i="6" s="1"/>
  <c r="G71" i="1"/>
  <c r="D61" i="6" s="1"/>
  <c r="G72" i="1"/>
  <c r="D62" i="6" s="1"/>
  <c r="G73" i="1"/>
  <c r="D63" i="6" s="1"/>
  <c r="G74" i="1"/>
  <c r="D64" i="6" s="1"/>
  <c r="G75" i="1"/>
  <c r="D65" i="6" s="1"/>
  <c r="G76" i="1"/>
  <c r="D66" i="6" s="1"/>
  <c r="G77" i="1"/>
  <c r="D67" i="6" s="1"/>
  <c r="G78" i="1"/>
  <c r="D68" i="6" s="1"/>
  <c r="G79" i="1"/>
  <c r="D69" i="6" s="1"/>
  <c r="G80" i="1"/>
  <c r="D70" i="6" s="1"/>
  <c r="G81" i="1"/>
  <c r="D71" i="6" s="1"/>
  <c r="G82" i="1"/>
  <c r="D72" i="6" s="1"/>
  <c r="G83" i="1"/>
  <c r="D73" i="6" s="1"/>
  <c r="G84" i="1"/>
  <c r="D74" i="6" s="1"/>
  <c r="G85" i="1"/>
  <c r="D75" i="6" s="1"/>
  <c r="G86" i="1"/>
  <c r="D76" i="6" s="1"/>
  <c r="G87" i="1"/>
  <c r="D77" i="6" s="1"/>
  <c r="G88" i="1"/>
  <c r="D78" i="6" s="1"/>
  <c r="G89" i="1"/>
  <c r="D79" i="6" s="1"/>
  <c r="G90" i="1"/>
  <c r="D80" i="6" s="1"/>
  <c r="G91" i="1"/>
  <c r="D81" i="6" s="1"/>
  <c r="G92" i="1"/>
  <c r="D82" i="6" s="1"/>
  <c r="G93" i="1"/>
  <c r="D83" i="6" s="1"/>
  <c r="G94" i="1"/>
  <c r="D84" i="6" s="1"/>
  <c r="G95" i="1"/>
  <c r="D85" i="6" s="1"/>
  <c r="G96" i="1"/>
  <c r="D86" i="6" s="1"/>
  <c r="G97" i="1"/>
  <c r="D87" i="6" s="1"/>
  <c r="G98" i="1"/>
  <c r="D88" i="6" s="1"/>
  <c r="G99" i="1"/>
  <c r="D89" i="6" s="1"/>
  <c r="G100" i="1"/>
  <c r="D90" i="6" s="1"/>
  <c r="G101" i="1"/>
  <c r="D91" i="6" s="1"/>
  <c r="G102" i="1"/>
  <c r="D92" i="6" s="1"/>
  <c r="G103" i="1"/>
  <c r="D93" i="6" s="1"/>
  <c r="G104" i="1"/>
  <c r="D94" i="6" s="1"/>
  <c r="G105" i="1"/>
  <c r="D95" i="6" s="1"/>
  <c r="G106" i="1"/>
  <c r="D96" i="6" s="1"/>
  <c r="G107" i="1"/>
  <c r="D97" i="6" s="1"/>
  <c r="G108" i="1"/>
  <c r="D98" i="6" s="1"/>
  <c r="I18" i="1" l="1"/>
  <c r="I16" i="1"/>
  <c r="I10" i="1" l="1"/>
</calcChain>
</file>

<file path=xl/sharedStrings.xml><?xml version="1.0" encoding="utf-8"?>
<sst xmlns="http://schemas.openxmlformats.org/spreadsheetml/2006/main" count="306" uniqueCount="99">
  <si>
    <t xml:space="preserve"> </t>
    <phoneticPr fontId="1" type="noConversion"/>
  </si>
  <si>
    <t>費用小計 (HK$)</t>
    <phoneticPr fontId="1" type="noConversion"/>
  </si>
  <si>
    <t>WhatsApp (如有)：</t>
    <phoneticPr fontId="1" type="noConversion"/>
  </si>
  <si>
    <t>不符合參賽資格</t>
    <phoneticPr fontId="1" type="noConversion"/>
  </si>
  <si>
    <t>參賽項目數目</t>
    <phoneticPr fontId="1" type="noConversion"/>
  </si>
  <si>
    <t>費用</t>
    <phoneticPr fontId="1" type="noConversion"/>
  </si>
  <si>
    <t>數目</t>
    <phoneticPr fontId="1" type="noConversion"/>
  </si>
  <si>
    <t>項目</t>
    <phoneticPr fontId="1" type="noConversion"/>
  </si>
  <si>
    <t>項目</t>
  </si>
  <si>
    <t>組別</t>
    <phoneticPr fontId="1" type="noConversion"/>
  </si>
  <si>
    <t>請選擇級別</t>
  </si>
  <si>
    <t>請選擇級別</t>
    <phoneticPr fontId="1" type="noConversion"/>
  </si>
  <si>
    <t>小二數學組</t>
    <phoneticPr fontId="1" type="noConversion"/>
  </si>
  <si>
    <t>小六數學組+小六奧數組</t>
    <phoneticPr fontId="1" type="noConversion"/>
  </si>
  <si>
    <r>
      <t xml:space="preserve">Chan Tai Man </t>
    </r>
    <r>
      <rPr>
        <b/>
        <i/>
        <sz val="10"/>
        <rFont val="微軟正黑體"/>
        <family val="2"/>
        <charset val="136"/>
      </rPr>
      <t>(Example 1)</t>
    </r>
    <phoneticPr fontId="1" type="noConversion"/>
  </si>
  <si>
    <r>
      <t xml:space="preserve">Chan Siu Man </t>
    </r>
    <r>
      <rPr>
        <b/>
        <i/>
        <sz val="10"/>
        <rFont val="微軟正黑體"/>
        <family val="2"/>
        <charset val="136"/>
      </rPr>
      <t>(Example 2)</t>
    </r>
    <phoneticPr fontId="1" type="noConversion"/>
  </si>
  <si>
    <t>總參賽人數 (自動計算)：</t>
    <phoneticPr fontId="1" type="noConversion"/>
  </si>
  <si>
    <t>總費用 (自動計算)：</t>
    <phoneticPr fontId="1" type="noConversion"/>
  </si>
  <si>
    <r>
      <t xml:space="preserve">陳大文 </t>
    </r>
    <r>
      <rPr>
        <b/>
        <i/>
        <sz val="10"/>
        <rFont val="微軟正黑體"/>
        <family val="2"/>
        <charset val="136"/>
      </rPr>
      <t>(例子1)</t>
    </r>
    <phoneticPr fontId="1" type="noConversion"/>
  </si>
  <si>
    <r>
      <t>陳小文</t>
    </r>
    <r>
      <rPr>
        <b/>
        <i/>
        <sz val="10"/>
        <rFont val="微軟正黑體"/>
        <family val="2"/>
        <charset val="136"/>
      </rPr>
      <t xml:space="preserve"> (例子2)</t>
    </r>
    <phoneticPr fontId="1" type="noConversion"/>
  </si>
  <si>
    <t>e.g.</t>
    <phoneticPr fontId="1" type="noConversion"/>
  </si>
  <si>
    <t>付款方式</t>
    <phoneticPr fontId="1" type="noConversion"/>
  </si>
  <si>
    <t>*學校中文名稱：</t>
    <phoneticPr fontId="1" type="noConversion"/>
  </si>
  <si>
    <r>
      <t>*學校英文名稱</t>
    </r>
    <r>
      <rPr>
        <b/>
        <sz val="11"/>
        <color rgb="FF000000"/>
        <rFont val="微軟正黑體"/>
        <family val="2"/>
        <charset val="136"/>
      </rPr>
      <t xml:space="preserve"> ：</t>
    </r>
    <phoneticPr fontId="1" type="noConversion"/>
  </si>
  <si>
    <t>*聯絡電郵：</t>
    <phoneticPr fontId="1" type="noConversion"/>
  </si>
  <si>
    <t>*聯絡人姓名：</t>
    <phoneticPr fontId="1" type="noConversion"/>
  </si>
  <si>
    <t>*聯絡人電話：</t>
    <phoneticPr fontId="1" type="noConversion"/>
  </si>
  <si>
    <t xml:space="preserve">*參賽者姓名(中文) </t>
    <phoneticPr fontId="1" type="noConversion"/>
  </si>
  <si>
    <t>*參賽者姓名(English Name)</t>
    <phoneticPr fontId="1" type="noConversion"/>
  </si>
  <si>
    <t>小二組</t>
    <phoneticPr fontId="1" type="noConversion"/>
  </si>
  <si>
    <t>小六組</t>
    <phoneticPr fontId="1" type="noConversion"/>
  </si>
  <si>
    <t>小三組</t>
    <phoneticPr fontId="1" type="noConversion"/>
  </si>
  <si>
    <t>小四組</t>
    <phoneticPr fontId="1" type="noConversion"/>
  </si>
  <si>
    <t>小五組</t>
    <phoneticPr fontId="1" type="noConversion"/>
  </si>
  <si>
    <t>7. 遞交報名表代表學校負責人、所有考生及其家長均詳閱比賽章程及同意遵守有關內容及條款。</t>
    <phoneticPr fontId="1" type="noConversion"/>
  </si>
  <si>
    <r>
      <t>甲部、團體報名表格</t>
    </r>
    <r>
      <rPr>
        <sz val="16"/>
        <color rgb="FFFF0000"/>
        <rFont val="微軟正黑體"/>
        <family val="2"/>
      </rPr>
      <t xml:space="preserve"> (10人或以上團體報名表格)</t>
    </r>
    <phoneticPr fontId="1" type="noConversion"/>
  </si>
  <si>
    <r>
      <t xml:space="preserve">學校名稱 :
</t>
    </r>
    <r>
      <rPr>
        <sz val="12"/>
        <color rgb="FF000000"/>
        <rFont val="微軟正黑體"/>
        <family val="2"/>
      </rPr>
      <t>(此名稱將會公佈在團體得獎名單中，
如獲獎亦會刻/印在得獎獎座及證書內，敬請小心填寫)</t>
    </r>
    <phoneticPr fontId="1" type="noConversion"/>
  </si>
  <si>
    <r>
      <t>使用此報名表格之</t>
    </r>
    <r>
      <rPr>
        <b/>
        <sz val="12"/>
        <color rgb="FFFF0000"/>
        <rFont val="Microsoft JhengHei UI"/>
        <family val="2"/>
        <charset val="136"/>
      </rPr>
      <t>團體報名人數必須為10人或以上</t>
    </r>
    <r>
      <rPr>
        <b/>
        <sz val="12"/>
        <rFont val="Microsoft JhengHei UI"/>
        <family val="2"/>
        <charset val="136"/>
      </rPr>
      <t xml:space="preserve">，如不足10人請聯絡本會查詢: </t>
    </r>
    <phoneticPr fontId="1" type="noConversion"/>
  </si>
  <si>
    <t>WhatsApp：66773194</t>
    <phoneticPr fontId="1" type="noConversion"/>
  </si>
  <si>
    <t>Email：info@hkmaths.org</t>
    <phoneticPr fontId="1" type="noConversion"/>
  </si>
  <si>
    <t>團體參賽資格</t>
    <phoneticPr fontId="1" type="noConversion"/>
  </si>
  <si>
    <t xml:space="preserve"> •  如參賽人數不足10人，參加者依然可享團體優惠價參加個人賽，請聯絡本會查詢 (參賽人數不足10人將未能角逐「優質數學教育團體獎」)。</t>
    <phoneticPr fontId="1" type="noConversion"/>
  </si>
  <si>
    <t xml:space="preserve"> •  如以個人形式報名，可填寫老師或家長的電話及電郵，所有比賽資料及領獎詳情只會向該聯絡人發放。</t>
    <phoneticPr fontId="1" type="noConversion"/>
  </si>
  <si>
    <t>比賽重要資訊</t>
    <phoneticPr fontId="1" type="noConversion"/>
  </si>
  <si>
    <r>
      <t xml:space="preserve">5. </t>
    </r>
    <r>
      <rPr>
        <sz val="12"/>
        <rFont val="Microsoft JhengHei UI"/>
        <family val="2"/>
      </rPr>
      <t>學校必須核實考生之參賽年級及組別，</t>
    </r>
    <r>
      <rPr>
        <sz val="12"/>
        <color rgb="FFDE0000"/>
        <rFont val="Microsoft JhengHei UI"/>
        <family val="2"/>
        <charset val="136"/>
      </rPr>
      <t>如有發現不符合參賽組別資格，將被取消參賽及得獎資格</t>
    </r>
    <r>
      <rPr>
        <sz val="12"/>
        <rFont val="Microsoft JhengHei UI"/>
        <family val="2"/>
        <charset val="136"/>
      </rPr>
      <t>，所有已繳交之費用亦不會退還。</t>
    </r>
    <phoneticPr fontId="1" type="noConversion"/>
  </si>
  <si>
    <t>6. 家長聯絡電話只作比賽日緊急聯絡用。</t>
  </si>
  <si>
    <t>其他細則</t>
    <phoneticPr fontId="1" type="noConversion"/>
  </si>
  <si>
    <r>
      <t>1.</t>
    </r>
    <r>
      <rPr>
        <sz val="7"/>
        <rFont val="微軟正黑體"/>
        <family val="2"/>
        <charset val="136"/>
      </rPr>
      <t xml:space="preserve"> </t>
    </r>
    <r>
      <rPr>
        <sz val="12"/>
        <rFont val="微軟正黑體"/>
        <family val="2"/>
        <charset val="136"/>
      </rPr>
      <t>考生參賽，即表示同意本會將參賽日相片或片段用於與本會有關的推廣活動，包括但不限於網站、社交平台、刊物及公開播放等，
    並無需徵求參賽者同意及支付任何費用，並保留採用之最終決定權。</t>
    </r>
    <phoneticPr fontId="1" type="noConversion"/>
  </si>
  <si>
    <r>
      <t>2.</t>
    </r>
    <r>
      <rPr>
        <b/>
        <sz val="7"/>
        <color theme="0"/>
        <rFont val="微軟正黑體"/>
        <family val="2"/>
        <charset val="136"/>
      </rPr>
      <t> </t>
    </r>
    <r>
      <rPr>
        <b/>
        <sz val="12"/>
        <color theme="0"/>
        <rFont val="微軟正黑體"/>
        <family val="2"/>
        <charset val="136"/>
      </rPr>
      <t>考生必須參報符合本會設定資格之組別。如有違規者，將被取消參賽及得獎資格，而已繳報名費亦不獲發還。</t>
    </r>
    <phoneticPr fontId="1" type="noConversion"/>
  </si>
  <si>
    <r>
      <t>3.</t>
    </r>
    <r>
      <rPr>
        <sz val="7"/>
        <rFont val="微軟正黑體"/>
        <family val="2"/>
        <charset val="136"/>
      </rPr>
      <t> </t>
    </r>
    <r>
      <rPr>
        <sz val="12"/>
        <rFont val="微軟正黑體"/>
        <family val="2"/>
        <charset val="136"/>
      </rPr>
      <t>所有參賽者必須遵守大會所定規則，如有違規者，主辦機構有權取消任何參賽者資格。</t>
    </r>
    <phoneticPr fontId="1" type="noConversion"/>
  </si>
  <si>
    <r>
      <t>4.</t>
    </r>
    <r>
      <rPr>
        <sz val="7"/>
        <rFont val="微軟正黑體"/>
        <family val="2"/>
        <charset val="136"/>
      </rPr>
      <t> </t>
    </r>
    <r>
      <rPr>
        <sz val="12"/>
        <rFont val="微軟正黑體"/>
        <family val="2"/>
        <charset val="136"/>
      </rPr>
      <t>本會及比賽評審團所作出之決定為最終依歸，任何人不得異議。</t>
    </r>
    <phoneticPr fontId="1" type="noConversion"/>
  </si>
  <si>
    <r>
      <t>5.</t>
    </r>
    <r>
      <rPr>
        <sz val="7"/>
        <rFont val="微軟正黑體"/>
        <family val="2"/>
        <charset val="136"/>
      </rPr>
      <t> </t>
    </r>
    <r>
      <rPr>
        <sz val="12"/>
        <rFont val="微軟正黑體"/>
        <family val="2"/>
        <charset val="136"/>
      </rPr>
      <t>主辦機構保留任何賽事規則及條款、獎項、評判、賽事及分組安排之更改權利，而毋須事先作出知會。</t>
    </r>
    <phoneticPr fontId="1" type="noConversion"/>
  </si>
  <si>
    <r>
      <t>6.</t>
    </r>
    <r>
      <rPr>
        <sz val="7"/>
        <rFont val="微軟正黑體"/>
        <family val="2"/>
        <charset val="136"/>
      </rPr>
      <t> </t>
    </r>
    <r>
      <rPr>
        <sz val="12"/>
        <rFont val="微軟正黑體"/>
        <family val="2"/>
        <charset val="136"/>
      </rPr>
      <t>請詳閱比賽章程規則；一經報名，參賽者或其家長即表示同意並遵守比賽章程及大會之安排。</t>
    </r>
    <phoneticPr fontId="1" type="noConversion"/>
  </si>
  <si>
    <r>
      <t>7.</t>
    </r>
    <r>
      <rPr>
        <sz val="7"/>
        <rFont val="微軟正黑體"/>
        <family val="2"/>
        <charset val="136"/>
      </rPr>
      <t> </t>
    </r>
    <r>
      <rPr>
        <sz val="12"/>
        <rFont val="微軟正黑體"/>
        <family val="2"/>
        <charset val="136"/>
      </rPr>
      <t>本會保留修改本比賽章程規則的權利，恕不另行通知。如有任何爭議，本會保留最後決定權。</t>
    </r>
    <phoneticPr fontId="1" type="noConversion"/>
  </si>
  <si>
    <r>
      <t>8.</t>
    </r>
    <r>
      <rPr>
        <sz val="7"/>
        <rFont val="微軟正黑體"/>
        <family val="2"/>
        <charset val="136"/>
      </rPr>
      <t> </t>
    </r>
    <r>
      <rPr>
        <sz val="12"/>
        <color rgb="FF000000"/>
        <rFont val="微軟正黑體"/>
        <family val="2"/>
        <charset val="136"/>
      </rPr>
      <t>一旦遞交報名表格，則相等於考生接納上列的比賽規則、條款及細則，如本會相信有任何違反此活動的相關細則及條款的行為，
    本會將保留隨時取消其參賽及獲獎資格的權利，是次比賽亦不設任何上訴機制。</t>
    </r>
    <phoneticPr fontId="1" type="noConversion"/>
  </si>
  <si>
    <t xml:space="preserve"> •  團體參賽人數達10人或以上，方可以學校名義報名角逐「優質數學教育團體獎」，當中可由不同年級的學生代表出賽。</t>
    <phoneticPr fontId="1" type="noConversion"/>
  </si>
  <si>
    <r>
      <t>1.</t>
    </r>
    <r>
      <rPr>
        <sz val="12"/>
        <color rgb="FFFF0000"/>
        <rFont val="Microsoft JhengHei UI"/>
        <family val="2"/>
      </rPr>
      <t xml:space="preserve"> 請注意：</t>
    </r>
    <r>
      <rPr>
        <sz val="12"/>
        <rFont val="Microsoft JhengHei UI"/>
        <family val="2"/>
        <charset val="136"/>
      </rPr>
      <t>凡使用學校團體形式報名，</t>
    </r>
    <r>
      <rPr>
        <b/>
        <sz val="12"/>
        <color rgb="FF0070C0"/>
        <rFont val="Microsoft JhengHei UI"/>
        <family val="2"/>
        <charset val="136"/>
      </rPr>
      <t>所有比賽資料及詳情只會以團體名單形式直接發送給學校，不會個別通知家長或學生</t>
    </r>
    <r>
      <rPr>
        <sz val="12"/>
        <rFont val="Microsoft JhengHei UI"/>
        <family val="2"/>
        <charset val="136"/>
      </rPr>
      <t>，學校須自行通知考生。</t>
    </r>
    <phoneticPr fontId="1" type="noConversion"/>
  </si>
  <si>
    <t>敬請詳閱團體比賽章程，一經報名，參賽者或其家長即表示同意並遵守比賽章程及大會安排：</t>
    <phoneticPr fontId="1" type="noConversion"/>
  </si>
  <si>
    <r>
      <rPr>
        <b/>
        <sz val="14"/>
        <color theme="1"/>
        <rFont val="微軟正黑體"/>
        <family val="2"/>
      </rPr>
      <t>*為必填項目</t>
    </r>
    <r>
      <rPr>
        <sz val="14"/>
        <color theme="1"/>
        <rFont val="微軟正黑體"/>
        <family val="2"/>
        <charset val="136"/>
      </rPr>
      <t xml:space="preserve">
完成後，請將此報名表格電郵至info@hkmaths.org</t>
    </r>
    <phoneticPr fontId="1" type="noConversion"/>
  </si>
  <si>
    <t>由本會安排</t>
    <phoneticPr fontId="1" type="noConversion"/>
  </si>
  <si>
    <t>報名表格一經提交，即表示團體與參賽者已了解
"團體報名重要資訊"、 同意並遵守比賽章程及大會之安排。</t>
    <phoneticPr fontId="1" type="noConversion"/>
  </si>
  <si>
    <t>乙部、參賽者名單</t>
    <phoneticPr fontId="1" type="noConversion"/>
  </si>
  <si>
    <t>*參賽項目</t>
    <phoneticPr fontId="1" type="noConversion"/>
  </si>
  <si>
    <t>*家長緊急聯絡電話</t>
    <phoneticPr fontId="1" type="noConversion"/>
  </si>
  <si>
    <r>
      <t xml:space="preserve"> </t>
    </r>
    <r>
      <rPr>
        <b/>
        <sz val="12"/>
        <color rgb="FF000000"/>
        <rFont val="微軟正黑體"/>
        <family val="2"/>
      </rPr>
      <t xml:space="preserve">*為必填項目
</t>
    </r>
    <r>
      <rPr>
        <sz val="12"/>
        <color rgb="FF000000"/>
        <rFont val="微軟正黑體"/>
        <family val="2"/>
      </rPr>
      <t>(中英文全名將列印在證書上，</t>
    </r>
    <r>
      <rPr>
        <b/>
        <u/>
        <sz val="12"/>
        <color rgb="FFDE0000"/>
        <rFont val="微軟正黑體"/>
        <family val="2"/>
      </rPr>
      <t>必須</t>
    </r>
    <r>
      <rPr>
        <b/>
        <sz val="12"/>
        <color rgb="FFDE0000"/>
        <rFont val="微軟正黑體"/>
        <family val="2"/>
      </rPr>
      <t>與證件相符</t>
    </r>
    <r>
      <rPr>
        <sz val="12"/>
        <color rgb="FF000000"/>
        <rFont val="微軟正黑體"/>
        <family val="2"/>
      </rPr>
      <t>)</t>
    </r>
    <phoneticPr fontId="1" type="noConversion"/>
  </si>
  <si>
    <t>請按此確認比賽時段 
[各年級均設指定比賽時間，
考生將被安排於該時段內不同場次比賽。]</t>
    <phoneticPr fontId="1" type="noConversion"/>
  </si>
  <si>
    <t>2025香港數學及奧數公開賽 - 家長自行收取「准考通知電郵」</t>
    <phoneticPr fontId="1" type="noConversion"/>
  </si>
  <si>
    <r>
      <t>1.</t>
    </r>
    <r>
      <rPr>
        <sz val="12"/>
        <color rgb="FFFF0000"/>
        <rFont val="Microsoft JhengHei UI"/>
        <family val="2"/>
      </rPr>
      <t xml:space="preserve"> 請注意：</t>
    </r>
    <r>
      <rPr>
        <sz val="12"/>
        <rFont val="Microsoft JhengHei UI"/>
        <family val="2"/>
      </rPr>
      <t>除「</t>
    </r>
    <r>
      <rPr>
        <sz val="12"/>
        <color rgb="FFFF0000"/>
        <rFont val="Microsoft JhengHei UI"/>
        <family val="2"/>
      </rPr>
      <t>准考通知電郵」</t>
    </r>
    <r>
      <rPr>
        <sz val="12"/>
        <rFont val="Microsoft JhengHei UI"/>
        <family val="2"/>
      </rPr>
      <t>外</t>
    </r>
    <r>
      <rPr>
        <sz val="12"/>
        <rFont val="Microsoft JhengHei UI"/>
        <family val="2"/>
        <charset val="136"/>
      </rPr>
      <t>，</t>
    </r>
    <r>
      <rPr>
        <sz val="12"/>
        <rFont val="Microsoft JhengHei UI"/>
        <family val="2"/>
      </rPr>
      <t>其他比賽相關資料</t>
    </r>
    <r>
      <rPr>
        <b/>
        <sz val="12"/>
        <color rgb="FF0070C0"/>
        <rFont val="Microsoft JhengHei UI"/>
        <family val="2"/>
        <charset val="136"/>
      </rPr>
      <t>(如: 比賽結果及領獎資訊) 只會以團體名單形式直接發送給學校，不會再個別通知家長或考生</t>
    </r>
    <r>
      <rPr>
        <sz val="12"/>
        <rFont val="Microsoft JhengHei UI"/>
        <family val="2"/>
        <charset val="136"/>
      </rPr>
      <t>，學校須自行通知考生。</t>
    </r>
    <phoneticPr fontId="1" type="noConversion"/>
  </si>
  <si>
    <r>
      <t xml:space="preserve">2. </t>
    </r>
    <r>
      <rPr>
        <b/>
        <sz val="12"/>
        <color rgb="FF0070C0"/>
        <rFont val="Microsoft JhengHei UI"/>
        <family val="2"/>
      </rPr>
      <t>准考通知將於8月8日(星期五)經電郵發出給家長</t>
    </r>
    <r>
      <rPr>
        <sz val="12"/>
        <rFont val="Microsoft JhengHei UI"/>
        <family val="2"/>
        <charset val="136"/>
      </rPr>
      <t>，</t>
    </r>
    <r>
      <rPr>
        <sz val="12"/>
        <color rgb="FFEE0000"/>
        <rFont val="Microsoft JhengHei UI"/>
        <family val="2"/>
      </rPr>
      <t>敬請提醒家長自行查閱</t>
    </r>
    <r>
      <rPr>
        <sz val="12"/>
        <rFont val="Microsoft JhengHei UI"/>
        <family val="2"/>
        <charset val="136"/>
      </rPr>
      <t>；如於比賽日前5天仍未收到，敬請儘快聯絡本會。</t>
    </r>
    <phoneticPr fontId="1" type="noConversion"/>
  </si>
  <si>
    <t xml:space="preserve">參賽者姓名(中文) </t>
    <phoneticPr fontId="1" type="noConversion"/>
  </si>
  <si>
    <t>參賽者姓名(English Name)</t>
    <phoneticPr fontId="1" type="noConversion"/>
  </si>
  <si>
    <r>
      <t xml:space="preserve">參賽項目
</t>
    </r>
    <r>
      <rPr>
        <i/>
        <sz val="11"/>
        <color rgb="FF000000"/>
        <rFont val="Microsoft JhengHei"/>
        <family val="2"/>
      </rPr>
      <t>(中學不設奧數組)</t>
    </r>
    <phoneticPr fontId="1" type="noConversion"/>
  </si>
  <si>
    <r>
      <rPr>
        <b/>
        <sz val="11"/>
        <color rgb="FFEE0000"/>
        <rFont val="Microsoft JhengHei"/>
        <family val="2"/>
      </rPr>
      <t>家長電郵</t>
    </r>
    <r>
      <rPr>
        <b/>
        <sz val="11"/>
        <color indexed="8"/>
        <rFont val="Microsoft JhengHei"/>
        <family val="2"/>
        <charset val="136"/>
      </rPr>
      <t xml:space="preserve">
</t>
    </r>
    <r>
      <rPr>
        <i/>
        <sz val="11"/>
        <color rgb="FF000000"/>
        <rFont val="Microsoft JhengHei"/>
        <family val="2"/>
      </rPr>
      <t>(只供用作收取准考通知電郵)</t>
    </r>
    <phoneticPr fontId="1" type="noConversion"/>
  </si>
  <si>
    <t>小一組</t>
    <phoneticPr fontId="1" type="noConversion"/>
  </si>
  <si>
    <t>小學組: 12月7日(星期日) 
中午時段 [11:00am-3:00pm]</t>
    <phoneticPr fontId="1" type="noConversion"/>
  </si>
  <si>
    <t>數學組</t>
    <phoneticPr fontId="1" type="noConversion"/>
  </si>
  <si>
    <t>奧數組</t>
    <phoneticPr fontId="1" type="noConversion"/>
  </si>
  <si>
    <t>數學組+奧數組</t>
    <phoneticPr fontId="1" type="noConversion"/>
  </si>
  <si>
    <r>
      <t>*參賽組別</t>
    </r>
    <r>
      <rPr>
        <i/>
        <sz val="11"/>
        <color rgb="FFC00000"/>
        <rFont val="微軟正黑體"/>
        <family val="2"/>
      </rPr>
      <t>(就讀年級)</t>
    </r>
    <phoneticPr fontId="1" type="noConversion"/>
  </si>
  <si>
    <t>請按此確認比賽時段 
[各年級均設指定比賽時間，
考生將被安排於該時段內不同場次比賽。]</t>
  </si>
  <si>
    <r>
      <t xml:space="preserve">2025香港學界數學及奧數精英賽 (小學組)	</t>
    </r>
    <r>
      <rPr>
        <sz val="24"/>
        <rFont val="微軟正黑體"/>
        <family val="3"/>
        <charset val="136"/>
      </rPr>
      <t xml:space="preserve">	</t>
    </r>
    <r>
      <rPr>
        <sz val="24"/>
        <rFont val="CHei3HK-Bold"/>
        <family val="3"/>
        <charset val="128"/>
      </rPr>
      <t xml:space="preserve">				</t>
    </r>
    <phoneticPr fontId="1" type="noConversion"/>
  </si>
  <si>
    <t>團體報名截止日期： 11月13日
團體須於11月20日前繳付報名費</t>
    <phoneticPr fontId="1" type="noConversion"/>
  </si>
  <si>
    <t>2025香港學界數學及奧數精英賽 - 團體報名重要資訊</t>
    <phoneticPr fontId="1" type="noConversion"/>
  </si>
  <si>
    <r>
      <t>完成表格後，請將此報名表格電郵至</t>
    </r>
    <r>
      <rPr>
        <sz val="14"/>
        <color rgb="FF0070C0"/>
        <rFont val="Microsoft JhengHei UI"/>
        <family val="2"/>
        <charset val="136"/>
      </rPr>
      <t>info@hkmaths.org</t>
    </r>
    <r>
      <rPr>
        <sz val="14"/>
        <rFont val="Microsoft JhengHei UI"/>
        <family val="2"/>
        <charset val="136"/>
      </rPr>
      <t xml:space="preserve">
</t>
    </r>
    <r>
      <rPr>
        <sz val="12"/>
        <rFont val="Microsoft JhengHei UI"/>
        <family val="2"/>
        <charset val="136"/>
      </rPr>
      <t>(團體須於11月13日前報名及11月20日前繳付報名費；</t>
    </r>
    <r>
      <rPr>
        <sz val="12"/>
        <color rgb="FFFF0000"/>
        <rFont val="Microsoft JhengHei UI"/>
        <family val="2"/>
        <charset val="136"/>
      </rPr>
      <t>逾期報名或繳費均被視為無效報名，本會將不會為團體保留比賽名額</t>
    </r>
    <r>
      <rPr>
        <sz val="12"/>
        <rFont val="Microsoft JhengHei UI"/>
        <family val="2"/>
        <charset val="136"/>
      </rPr>
      <t>，敬請留意。)</t>
    </r>
    <phoneticPr fontId="1" type="noConversion"/>
  </si>
  <si>
    <r>
      <t xml:space="preserve">2. </t>
    </r>
    <r>
      <rPr>
        <b/>
        <sz val="12"/>
        <color rgb="FF0070C0"/>
        <rFont val="Microsoft JhengHei UI"/>
        <family val="2"/>
      </rPr>
      <t>准考通知將於11月28日(星期五)經電郵發出給學校/老師</t>
    </r>
    <r>
      <rPr>
        <sz val="12"/>
        <rFont val="Microsoft JhengHei UI"/>
        <family val="2"/>
        <charset val="136"/>
      </rPr>
      <t>，如於比賽日前5天仍未收到，敬請儘快聯絡本會。</t>
    </r>
    <phoneticPr fontId="1" type="noConversion"/>
  </si>
  <si>
    <r>
      <t xml:space="preserve">3. 請與家長確保考生之中英文姓名、年齡、組別正確無誤，此資料將會於印製證書或獎座(如有)。
</t>
    </r>
    <r>
      <rPr>
        <sz val="12"/>
        <color rgb="FFFF0000"/>
        <rFont val="Microsoft JhengHei UI"/>
        <family val="2"/>
      </rPr>
      <t xml:space="preserve">  </t>
    </r>
    <r>
      <rPr>
        <b/>
        <sz val="12"/>
        <color rgb="FFFF0000"/>
        <rFont val="Microsoft JhengHei UI"/>
        <family val="2"/>
      </rPr>
      <t xml:space="preserve">  </t>
    </r>
    <r>
      <rPr>
        <b/>
        <sz val="12"/>
        <color rgb="FFDE0000"/>
        <rFont val="Microsoft JhengHei UI"/>
        <family val="2"/>
      </rPr>
      <t>截止日後(即11月20日或以後)，</t>
    </r>
    <r>
      <rPr>
        <b/>
        <sz val="12"/>
        <color rgb="FFDE0000"/>
        <rFont val="Microsoft JhengHei UI"/>
        <family val="2"/>
        <charset val="136"/>
      </rPr>
      <t>如需更改任何資料，將收取$65行政費用。</t>
    </r>
    <phoneticPr fontId="1" type="noConversion"/>
  </si>
  <si>
    <r>
      <t xml:space="preserve">8. 小學組比賽日期及時段為：12月7日(星期日) 11:00am-3:00pm
    </t>
    </r>
    <r>
      <rPr>
        <sz val="12"/>
        <color rgb="FFC00000"/>
        <rFont val="Microsoft JhengHei UI"/>
        <family val="2"/>
      </rPr>
      <t>各年級均設指定比賽時間，將於不同時間開考；實際比賽時間請留意11月28日發出的准考通知。</t>
    </r>
    <phoneticPr fontId="1" type="noConversion"/>
  </si>
  <si>
    <r>
      <t>9. 比賽結果將於</t>
    </r>
    <r>
      <rPr>
        <b/>
        <sz val="12"/>
        <color rgb="FFC00000"/>
        <rFont val="Microsoft JhengHei UI"/>
        <family val="2"/>
        <charset val="136"/>
      </rPr>
      <t>2026年1月14日(星期三)</t>
    </r>
    <r>
      <rPr>
        <sz val="12"/>
        <rFont val="Microsoft JhengHei UI"/>
        <family val="2"/>
        <charset val="136"/>
      </rPr>
      <t>於本會網站及Facebook公佈，暫定於2026年2月中旬領獎。</t>
    </r>
    <phoneticPr fontId="1" type="noConversion"/>
  </si>
  <si>
    <r>
      <t>1. 郵寄支票
請以劃線支票或取回銀行收據並連同報名表格寄回。
支票抬頭:【Child Education Limited】 (支票背面請寫明參賽團體名稱)
2. 經銀行入帳/ATM 櫃員機轉帳 【銀行帳戶名稱: Child Education Limited】
恒生銀行帳號: 796-116481-883
匯豐銀行帳號: 456-777333-838 (匯豐銀行櫃員機顯示: CELT *A HKCMA)
郵寄/速遞地址：新蒲崗大有街3號萬迪廣場23樓H室香港兒童數學協會收，信封面請註明「2025香港學界數學及奧數精英賽」及團體名稱。</t>
    </r>
    <r>
      <rPr>
        <sz val="12"/>
        <rFont val="Microsoft JhengHei UI"/>
        <family val="3"/>
        <charset val="128"/>
      </rPr>
      <t xml:space="preserve">
</t>
    </r>
    <r>
      <rPr>
        <sz val="12"/>
        <rFont val="Microsoft JhengHei UI"/>
        <family val="2"/>
      </rPr>
      <t>團體報名費用須於11月20日或以前繳付 (支票或轉帳收據亦須於截止日或以前郵寄/速遞至本會)，</t>
    </r>
    <r>
      <rPr>
        <sz val="12"/>
        <color rgb="FFFF0000"/>
        <rFont val="Microsoft JhengHei UI"/>
        <family val="2"/>
      </rPr>
      <t>逾期報名或繳費均被視為無效報名，敬請留意。</t>
    </r>
    <phoneticPr fontId="1" type="noConversion"/>
  </si>
  <si>
    <t>請選擇參賽項目</t>
  </si>
  <si>
    <t>請選擇參賽項目</t>
    <phoneticPr fontId="1" type="noConversion"/>
  </si>
  <si>
    <r>
      <t>敬請小心核對報名表格內所有資料；
截止繳費日後(即11月20日或以後)，</t>
    </r>
    <r>
      <rPr>
        <sz val="11"/>
        <color rgb="FFC00000"/>
        <rFont val="微軟正黑體"/>
        <family val="2"/>
      </rPr>
      <t>如需更改任何資料，將收取$65行政費用。</t>
    </r>
    <phoneticPr fontId="1" type="noConversion"/>
  </si>
  <si>
    <t>www.hkmaths.org/202512group</t>
    <phoneticPr fontId="1" type="noConversion"/>
  </si>
  <si>
    <r>
      <t>4. 參賽組別應為</t>
    </r>
    <r>
      <rPr>
        <b/>
        <sz val="12"/>
        <color rgb="FFC00000"/>
        <rFont val="Microsoft JhengHei UI"/>
        <family val="2"/>
        <charset val="136"/>
      </rPr>
      <t>2025/26學年</t>
    </r>
    <r>
      <rPr>
        <sz val="12"/>
        <rFont val="Microsoft JhengHei UI"/>
        <family val="2"/>
        <charset val="136"/>
      </rPr>
      <t>之年級，比賽範圍則涵蓋2025/26學年上學期數學課程。</t>
    </r>
    <phoneticPr fontId="1" type="noConversion"/>
  </si>
  <si>
    <r>
      <t xml:space="preserve">*校方會否安排代表帶領考生出席比賽：
(帶隊老師 或 教學助理)   </t>
    </r>
    <r>
      <rPr>
        <b/>
        <sz val="12"/>
        <color theme="0" tint="-4.9989318521683403E-2"/>
        <rFont val="微軟正黑體"/>
        <family val="2"/>
      </rPr>
      <t>.</t>
    </r>
    <phoneticPr fontId="1" type="noConversion"/>
  </si>
  <si>
    <t>如會，請剔選。</t>
    <phoneticPr fontId="1" type="noConversion"/>
  </si>
  <si>
    <t>*比賽日期及時段：</t>
    <phoneticPr fontId="1" type="noConversion"/>
  </si>
  <si>
    <t>(姓名)</t>
    <phoneticPr fontId="1" type="noConversion"/>
  </si>
  <si>
    <t>(電話)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</si>
</sst>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HK$&quot;#,##0.00_);[Red]\(&quot;HK$&quot;#,##0.00\)"/>
    <numFmt numFmtId="177" formatCode="_([$HK$-C04]* #,##0.00_);_([$HK$-C04]* \(#,##0.00\);_([$HK$-C04]* &quot;-&quot;??_);_(@_)"/>
  </numFmts>
  <fonts count="82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color indexed="8"/>
      <name val="細明體"/>
      <family val="3"/>
      <charset val="136"/>
    </font>
    <font>
      <b/>
      <sz val="16"/>
      <color indexed="8"/>
      <name val="微軟正黑體"/>
      <family val="2"/>
      <charset val="136"/>
    </font>
    <font>
      <sz val="12"/>
      <name val="微軟正黑體"/>
      <family val="2"/>
      <charset val="136"/>
    </font>
    <font>
      <b/>
      <sz val="10"/>
      <name val="微軟正黑體"/>
      <family val="2"/>
      <charset val="136"/>
    </font>
    <font>
      <sz val="10"/>
      <name val="微軟正黑體"/>
      <family val="2"/>
      <charset val="136"/>
    </font>
    <font>
      <b/>
      <sz val="16"/>
      <name val="Microsoft JhengHei UI"/>
      <family val="2"/>
      <charset val="136"/>
    </font>
    <font>
      <sz val="12"/>
      <name val="Microsoft JhengHei UI"/>
      <family val="2"/>
      <charset val="136"/>
    </font>
    <font>
      <b/>
      <sz val="12"/>
      <name val="Microsoft JhengHei UI"/>
      <family val="2"/>
      <charset val="136"/>
    </font>
    <font>
      <b/>
      <sz val="15"/>
      <color theme="1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1"/>
      <color rgb="FF000000"/>
      <name val="微軟正黑體"/>
      <family val="2"/>
      <charset val="136"/>
    </font>
    <font>
      <b/>
      <sz val="12"/>
      <name val="微軟正黑體"/>
      <family val="2"/>
      <charset val="136"/>
    </font>
    <font>
      <sz val="16"/>
      <name val="微軟正黑體"/>
      <family val="2"/>
      <charset val="136"/>
    </font>
    <font>
      <sz val="7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4C4C4C"/>
      <name val="Arial"/>
      <family val="2"/>
    </font>
    <font>
      <sz val="11"/>
      <name val="微軟正黑體"/>
      <family val="2"/>
      <charset val="136"/>
    </font>
    <font>
      <b/>
      <sz val="11"/>
      <name val="微軟正黑體"/>
      <family val="2"/>
      <charset val="136"/>
    </font>
    <font>
      <sz val="11"/>
      <color indexed="8"/>
      <name val="微軟正黑體"/>
      <family val="2"/>
      <charset val="136"/>
    </font>
    <font>
      <b/>
      <i/>
      <sz val="10"/>
      <name val="微軟正黑體"/>
      <family val="2"/>
      <charset val="136"/>
    </font>
    <font>
      <b/>
      <sz val="11"/>
      <color indexed="8"/>
      <name val="微軟正黑體"/>
      <family val="2"/>
      <charset val="136"/>
    </font>
    <font>
      <sz val="24"/>
      <name val="CHei3HK-Bold"/>
      <family val="3"/>
      <charset val="128"/>
    </font>
    <font>
      <b/>
      <sz val="16"/>
      <color indexed="8"/>
      <name val="微軟正黑體"/>
      <family val="2"/>
    </font>
    <font>
      <b/>
      <sz val="12"/>
      <color rgb="FF0070C0"/>
      <name val="Microsoft JhengHei UI"/>
      <family val="2"/>
      <charset val="136"/>
    </font>
    <font>
      <sz val="24"/>
      <name val="微軟正黑體"/>
      <family val="3"/>
      <charset val="136"/>
    </font>
    <font>
      <sz val="14"/>
      <name val="Microsoft JhengHei UI"/>
      <family val="2"/>
      <charset val="136"/>
    </font>
    <font>
      <sz val="14"/>
      <color rgb="FF0070C0"/>
      <name val="Microsoft JhengHei UI"/>
      <family val="2"/>
      <charset val="136"/>
    </font>
    <font>
      <b/>
      <sz val="12"/>
      <color rgb="FFDE0000"/>
      <name val="Microsoft JhengHei UI"/>
      <family val="2"/>
      <charset val="136"/>
    </font>
    <font>
      <sz val="12"/>
      <color rgb="FFDE0000"/>
      <name val="Microsoft JhengHei UI"/>
      <family val="2"/>
      <charset val="136"/>
    </font>
    <font>
      <b/>
      <sz val="12"/>
      <color theme="0"/>
      <name val="微軟正黑體"/>
      <family val="2"/>
      <charset val="136"/>
    </font>
    <font>
      <b/>
      <sz val="7"/>
      <color theme="0"/>
      <name val="微軟正黑體"/>
      <family val="2"/>
      <charset val="136"/>
    </font>
    <font>
      <sz val="14"/>
      <color rgb="FFC00000"/>
      <name val="Microsoft JhengHei"/>
      <family val="2"/>
      <charset val="136"/>
    </font>
    <font>
      <sz val="16"/>
      <color rgb="FFFF0000"/>
      <name val="微軟正黑體"/>
      <family val="2"/>
    </font>
    <font>
      <sz val="12"/>
      <color rgb="FF000000"/>
      <name val="微軟正黑體"/>
      <family val="2"/>
    </font>
    <font>
      <sz val="12"/>
      <color rgb="FFC00000"/>
      <name val="微軟正黑體"/>
      <family val="2"/>
      <charset val="136"/>
    </font>
    <font>
      <u/>
      <sz val="12"/>
      <color theme="10"/>
      <name val="新細明體"/>
      <family val="1"/>
      <charset val="136"/>
    </font>
    <font>
      <b/>
      <sz val="12"/>
      <color rgb="FFFF0000"/>
      <name val="Microsoft JhengHei UI"/>
      <family val="2"/>
      <charset val="136"/>
    </font>
    <font>
      <u/>
      <sz val="12"/>
      <color theme="10"/>
      <name val="Microsoft JhengHei"/>
      <family val="2"/>
      <charset val="136"/>
    </font>
    <font>
      <b/>
      <u/>
      <sz val="11"/>
      <name val="Microsoft JhengHei UI"/>
      <family val="2"/>
      <charset val="136"/>
    </font>
    <font>
      <b/>
      <u/>
      <sz val="12"/>
      <name val="Microsoft JhengHei UI"/>
      <family val="2"/>
    </font>
    <font>
      <sz val="12"/>
      <color rgb="FFFF0000"/>
      <name val="Microsoft JhengHei UI"/>
      <family val="2"/>
    </font>
    <font>
      <b/>
      <sz val="12"/>
      <color rgb="FF0070C0"/>
      <name val="Microsoft JhengHei UI"/>
      <family val="2"/>
    </font>
    <font>
      <sz val="12"/>
      <name val="Microsoft JhengHei UI"/>
      <family val="2"/>
    </font>
    <font>
      <sz val="12"/>
      <color rgb="FFC00000"/>
      <name val="Microsoft JhengHei UI"/>
      <family val="2"/>
    </font>
    <font>
      <b/>
      <u/>
      <sz val="12"/>
      <name val="Microsoft JhengHei UI"/>
      <family val="2"/>
      <charset val="136"/>
    </font>
    <font>
      <sz val="12"/>
      <name val="Microsoft JhengHei UI"/>
      <family val="3"/>
      <charset val="128"/>
    </font>
    <font>
      <sz val="14"/>
      <color theme="1"/>
      <name val="微軟正黑體"/>
      <family val="2"/>
      <charset val="136"/>
    </font>
    <font>
      <sz val="14"/>
      <color theme="1"/>
      <name val="微軟正黑體"/>
      <family val="2"/>
    </font>
    <font>
      <b/>
      <sz val="12"/>
      <color rgb="FFFF0000"/>
      <name val="Microsoft JhengHei UI"/>
      <family val="2"/>
    </font>
    <font>
      <b/>
      <sz val="12"/>
      <color rgb="FFDE0000"/>
      <name val="Microsoft JhengHei UI"/>
      <family val="2"/>
    </font>
    <font>
      <b/>
      <sz val="14"/>
      <color theme="1"/>
      <name val="微軟正黑體"/>
      <family val="2"/>
    </font>
    <font>
      <sz val="12"/>
      <color rgb="FF2A2A2A"/>
      <name val="Microsoft JhengHei"/>
      <family val="2"/>
    </font>
    <font>
      <b/>
      <sz val="12"/>
      <color rgb="FFC00000"/>
      <name val="微軟正黑體"/>
      <family val="2"/>
      <charset val="136"/>
    </font>
    <font>
      <sz val="11"/>
      <color rgb="FF000000"/>
      <name val="微軟正黑體"/>
      <family val="2"/>
      <charset val="136"/>
    </font>
    <font>
      <sz val="11"/>
      <color rgb="FFC00000"/>
      <name val="微軟正黑體"/>
      <family val="2"/>
    </font>
    <font>
      <i/>
      <sz val="11"/>
      <color rgb="FFC00000"/>
      <name val="微軟正黑體"/>
      <family val="2"/>
    </font>
    <font>
      <sz val="11"/>
      <color theme="1"/>
      <name val="微軟正黑體"/>
      <family val="2"/>
      <charset val="136"/>
    </font>
    <font>
      <sz val="12"/>
      <color rgb="FFFF0000"/>
      <name val="Microsoft JhengHei UI"/>
      <family val="2"/>
      <charset val="136"/>
    </font>
    <font>
      <b/>
      <sz val="12"/>
      <color rgb="FFC00000"/>
      <name val="Microsoft JhengHei UI"/>
      <family val="2"/>
      <charset val="136"/>
    </font>
    <font>
      <b/>
      <sz val="12"/>
      <color rgb="FF000000"/>
      <name val="微軟正黑體"/>
      <family val="2"/>
    </font>
    <font>
      <b/>
      <u/>
      <sz val="12"/>
      <color rgb="FFDE0000"/>
      <name val="微軟正黑體"/>
      <family val="2"/>
    </font>
    <font>
      <b/>
      <sz val="12"/>
      <color rgb="FFDE0000"/>
      <name val="微軟正黑體"/>
      <family val="2"/>
    </font>
    <font>
      <sz val="12"/>
      <name val="Microsoft JhengHei"/>
      <family val="2"/>
      <charset val="136"/>
    </font>
    <font>
      <sz val="12"/>
      <name val="Microsoft JhengHei"/>
      <family val="2"/>
    </font>
    <font>
      <sz val="12"/>
      <color rgb="FFEE0000"/>
      <name val="Microsoft JhengHei UI"/>
      <family val="2"/>
    </font>
    <font>
      <b/>
      <sz val="11"/>
      <color indexed="8"/>
      <name val="Microsoft JhengHei"/>
      <family val="2"/>
      <charset val="136"/>
    </font>
    <font>
      <b/>
      <sz val="11"/>
      <color rgb="FF000000"/>
      <name val="Microsoft JhengHei"/>
      <family val="2"/>
    </font>
    <font>
      <i/>
      <sz val="11"/>
      <color rgb="FF000000"/>
      <name val="Microsoft JhengHei"/>
      <family val="2"/>
    </font>
    <font>
      <b/>
      <sz val="11"/>
      <color indexed="8"/>
      <name val="Microsoft JhengHei"/>
      <family val="2"/>
    </font>
    <font>
      <b/>
      <sz val="11"/>
      <color rgb="FFEE0000"/>
      <name val="Microsoft JhengHei"/>
      <family val="2"/>
    </font>
    <font>
      <b/>
      <sz val="12"/>
      <color theme="0" tint="-4.9989318521683403E-2"/>
      <name val="微軟正黑體"/>
      <family val="2"/>
    </font>
    <font>
      <b/>
      <sz val="20"/>
      <color theme="1"/>
      <name val="微軟正黑體"/>
      <family val="2"/>
      <charset val="136"/>
    </font>
    <font>
      <b/>
      <sz val="12"/>
      <color theme="0" tint="-0.34998626667073579"/>
      <name val="微軟正黑體"/>
      <family val="2"/>
      <charset val="136"/>
    </font>
    <font>
      <b/>
      <sz val="12"/>
      <color theme="0" tint="-0.34998626667073579"/>
      <name val="微軟正黑體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177" fontId="15" fillId="0" borderId="0" xfId="0" applyNumberFormat="1" applyFont="1" applyAlignment="1">
      <alignment horizontal="center" vertical="center" wrapText="1"/>
    </xf>
    <xf numFmtId="0" fontId="20" fillId="0" borderId="0" xfId="0" applyFont="1">
      <alignment vertical="center"/>
    </xf>
    <xf numFmtId="0" fontId="7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5" fillId="6" borderId="1" xfId="0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76" fontId="24" fillId="0" borderId="1" xfId="0" applyNumberFormat="1" applyFont="1" applyBorder="1" applyAlignment="1">
      <alignment horizontal="center" vertical="center"/>
    </xf>
    <xf numFmtId="0" fontId="6" fillId="4" borderId="0" xfId="0" applyFont="1" applyFill="1">
      <alignment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7" fillId="5" borderId="1" xfId="0" applyFont="1" applyFill="1" applyBorder="1">
      <alignment vertical="center"/>
    </xf>
    <xf numFmtId="0" fontId="19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right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right" vertical="center" wrapText="1"/>
    </xf>
    <xf numFmtId="177" fontId="15" fillId="8" borderId="1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right" vertical="center" wrapText="1"/>
    </xf>
    <xf numFmtId="0" fontId="33" fillId="0" borderId="0" xfId="0" applyFont="1">
      <alignment vertical="center"/>
    </xf>
    <xf numFmtId="0" fontId="45" fillId="0" borderId="0" xfId="1" applyFont="1" applyFill="1" applyAlignment="1">
      <alignment vertical="center"/>
    </xf>
    <xf numFmtId="0" fontId="46" fillId="0" borderId="0" xfId="0" applyFont="1">
      <alignment vertical="center"/>
    </xf>
    <xf numFmtId="0" fontId="47" fillId="0" borderId="0" xfId="0" applyFont="1" applyAlignment="1">
      <alignment vertical="center" wrapText="1"/>
    </xf>
    <xf numFmtId="0" fontId="52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/>
    </xf>
    <xf numFmtId="0" fontId="30" fillId="4" borderId="2" xfId="0" applyFont="1" applyFill="1" applyBorder="1" applyAlignment="1">
      <alignment horizontal="left" vertical="center" wrapText="1"/>
    </xf>
    <xf numFmtId="0" fontId="30" fillId="4" borderId="5" xfId="0" applyFont="1" applyFill="1" applyBorder="1" applyAlignment="1">
      <alignment horizontal="left" vertical="center" wrapText="1"/>
    </xf>
    <xf numFmtId="0" fontId="59" fillId="0" borderId="0" xfId="0" applyFont="1">
      <alignment vertical="center"/>
    </xf>
    <xf numFmtId="177" fontId="64" fillId="0" borderId="0" xfId="0" applyNumberFormat="1" applyFont="1" applyAlignment="1">
      <alignment horizontal="right" vertical="center" wrapText="1"/>
    </xf>
    <xf numFmtId="0" fontId="45" fillId="0" borderId="0" xfId="1" applyFont="1" applyFill="1">
      <alignment vertical="center"/>
    </xf>
    <xf numFmtId="0" fontId="70" fillId="0" borderId="0" xfId="0" applyFont="1" applyAlignment="1">
      <alignment vertical="center" wrapText="1"/>
    </xf>
    <xf numFmtId="0" fontId="71" fillId="0" borderId="0" xfId="0" applyFont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4" fillId="3" borderId="1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71" fillId="0" borderId="0" xfId="0" applyFont="1">
      <alignment vertical="center"/>
    </xf>
    <xf numFmtId="0" fontId="71" fillId="0" borderId="0" xfId="0" applyFont="1" applyAlignment="1">
      <alignment horizontal="left" vertical="center"/>
    </xf>
    <xf numFmtId="0" fontId="71" fillId="13" borderId="1" xfId="0" applyFont="1" applyFill="1" applyBorder="1">
      <alignment vertical="center"/>
    </xf>
    <xf numFmtId="0" fontId="73" fillId="13" borderId="1" xfId="0" applyFont="1" applyFill="1" applyBorder="1" applyAlignment="1">
      <alignment horizontal="left" vertical="center" wrapText="1"/>
    </xf>
    <xf numFmtId="0" fontId="74" fillId="13" borderId="1" xfId="0" applyFont="1" applyFill="1" applyBorder="1" applyAlignment="1">
      <alignment horizontal="center" vertical="center" wrapText="1"/>
    </xf>
    <xf numFmtId="0" fontId="73" fillId="13" borderId="1" xfId="0" applyFont="1" applyFill="1" applyBorder="1" applyAlignment="1">
      <alignment horizontal="center" vertical="center" wrapText="1"/>
    </xf>
    <xf numFmtId="0" fontId="76" fillId="13" borderId="1" xfId="0" applyFont="1" applyFill="1" applyBorder="1" applyAlignment="1">
      <alignment horizontal="center" vertical="center" wrapText="1"/>
    </xf>
    <xf numFmtId="0" fontId="71" fillId="0" borderId="1" xfId="0" applyFont="1" applyBorder="1" applyAlignment="1">
      <alignment horizontal="left" vertical="center"/>
    </xf>
    <xf numFmtId="0" fontId="71" fillId="0" borderId="1" xfId="0" applyFont="1" applyBorder="1">
      <alignment vertical="center"/>
    </xf>
    <xf numFmtId="0" fontId="79" fillId="0" borderId="2" xfId="0" applyFont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5" fillId="0" borderId="3" xfId="0" applyFont="1" applyBorder="1" applyAlignment="1" applyProtection="1">
      <alignment vertical="center" wrapText="1"/>
      <protection locked="0"/>
    </xf>
    <xf numFmtId="0" fontId="80" fillId="0" borderId="1" xfId="0" applyFont="1" applyBorder="1" applyAlignment="1" applyProtection="1">
      <alignment vertical="center" wrapText="1"/>
      <protection locked="0"/>
    </xf>
    <xf numFmtId="0" fontId="81" fillId="0" borderId="1" xfId="0" applyFont="1" applyBorder="1" applyAlignment="1" applyProtection="1">
      <alignment vertical="center" wrapText="1"/>
      <protection locked="0"/>
    </xf>
    <xf numFmtId="0" fontId="29" fillId="0" borderId="6" xfId="0" applyFont="1" applyBorder="1" applyAlignment="1">
      <alignment horizontal="center" vertical="center"/>
    </xf>
    <xf numFmtId="0" fontId="55" fillId="8" borderId="5" xfId="0" applyFont="1" applyFill="1" applyBorder="1" applyAlignment="1">
      <alignment horizontal="right" vertical="center" wrapText="1"/>
    </xf>
    <xf numFmtId="0" fontId="55" fillId="8" borderId="3" xfId="0" applyFont="1" applyFill="1" applyBorder="1" applyAlignment="1">
      <alignment horizontal="right" vertical="center" wrapText="1"/>
    </xf>
    <xf numFmtId="0" fontId="5" fillId="8" borderId="2" xfId="0" applyFont="1" applyFill="1" applyBorder="1" applyAlignment="1">
      <alignment vertical="center" wrapText="1"/>
    </xf>
    <xf numFmtId="0" fontId="5" fillId="8" borderId="5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horizontal="right" vertical="center" wrapText="1"/>
    </xf>
    <xf numFmtId="0" fontId="15" fillId="6" borderId="2" xfId="0" applyFont="1" applyFill="1" applyBorder="1" applyAlignment="1">
      <alignment horizontal="right" vertical="center" wrapText="1"/>
    </xf>
    <xf numFmtId="0" fontId="12" fillId="6" borderId="7" xfId="0" applyFont="1" applyFill="1" applyBorder="1" applyAlignment="1">
      <alignment horizontal="right" vertical="center" wrapText="1"/>
    </xf>
    <xf numFmtId="0" fontId="12" fillId="6" borderId="0" xfId="0" applyFont="1" applyFill="1" applyAlignment="1">
      <alignment horizontal="right" vertical="center" wrapText="1"/>
    </xf>
    <xf numFmtId="0" fontId="12" fillId="6" borderId="4" xfId="0" applyFont="1" applyFill="1" applyBorder="1" applyAlignment="1">
      <alignment horizontal="right" vertical="center" wrapText="1"/>
    </xf>
    <xf numFmtId="0" fontId="12" fillId="6" borderId="6" xfId="0" applyFont="1" applyFill="1" applyBorder="1" applyAlignment="1">
      <alignment horizontal="right" vertical="center" wrapText="1"/>
    </xf>
    <xf numFmtId="0" fontId="13" fillId="0" borderId="8" xfId="0" applyFont="1" applyBorder="1" applyAlignment="1" applyProtection="1">
      <alignment vertical="center" wrapText="1"/>
      <protection locked="0"/>
    </xf>
    <xf numFmtId="0" fontId="13" fillId="0" borderId="9" xfId="0" applyFont="1" applyBorder="1" applyAlignment="1" applyProtection="1">
      <alignment vertical="center" wrapText="1"/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7" fillId="6" borderId="4" xfId="0" applyFont="1" applyFill="1" applyBorder="1" applyAlignment="1">
      <alignment horizontal="right" vertical="center" wrapText="1"/>
    </xf>
    <xf numFmtId="0" fontId="17" fillId="6" borderId="8" xfId="0" applyFont="1" applyFill="1" applyBorder="1" applyAlignment="1">
      <alignment horizontal="right" vertical="center" wrapText="1"/>
    </xf>
    <xf numFmtId="0" fontId="17" fillId="6" borderId="2" xfId="0" applyFont="1" applyFill="1" applyBorder="1" applyAlignment="1">
      <alignment horizontal="right" vertical="center" wrapText="1"/>
    </xf>
    <xf numFmtId="0" fontId="17" fillId="6" borderId="3" xfId="0" applyFont="1" applyFill="1" applyBorder="1" applyAlignment="1">
      <alignment horizontal="right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60" fillId="11" borderId="10" xfId="0" applyFont="1" applyFill="1" applyBorder="1" applyAlignment="1" applyProtection="1">
      <alignment horizontal="left" vertical="center" wrapText="1"/>
      <protection locked="0"/>
    </xf>
    <xf numFmtId="0" fontId="60" fillId="11" borderId="9" xfId="0" applyFont="1" applyFill="1" applyBorder="1" applyAlignment="1" applyProtection="1">
      <alignment horizontal="left" vertical="center" wrapText="1"/>
      <protection locked="0"/>
    </xf>
    <xf numFmtId="0" fontId="15" fillId="6" borderId="3" xfId="0" applyFont="1" applyFill="1" applyBorder="1" applyAlignment="1">
      <alignment horizontal="right" vertical="center" wrapText="1"/>
    </xf>
    <xf numFmtId="0" fontId="15" fillId="8" borderId="1" xfId="0" applyFont="1" applyFill="1" applyBorder="1" applyAlignment="1">
      <alignment horizontal="right" vertical="center" wrapText="1"/>
    </xf>
    <xf numFmtId="0" fontId="42" fillId="0" borderId="5" xfId="0" applyFont="1" applyBorder="1" applyAlignment="1">
      <alignment horizontal="left" vertical="center" wrapText="1"/>
    </xf>
    <xf numFmtId="0" fontId="61" fillId="4" borderId="5" xfId="0" applyFont="1" applyFill="1" applyBorder="1" applyAlignment="1">
      <alignment horizontal="right" vertical="center" wrapText="1"/>
    </xf>
    <xf numFmtId="0" fontId="26" fillId="4" borderId="3" xfId="0" applyFont="1" applyFill="1" applyBorder="1" applyAlignment="1">
      <alignment horizontal="right" vertical="center" wrapText="1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41" fillId="4" borderId="5" xfId="0" applyFont="1" applyFill="1" applyBorder="1" applyAlignment="1">
      <alignment horizontal="left" vertical="center" wrapText="1"/>
    </xf>
    <xf numFmtId="0" fontId="30" fillId="4" borderId="5" xfId="0" applyFont="1" applyFill="1" applyBorder="1" applyAlignment="1">
      <alignment horizontal="left" vertical="center" wrapText="1"/>
    </xf>
    <xf numFmtId="0" fontId="10" fillId="10" borderId="0" xfId="0" applyFont="1" applyFill="1" applyAlignment="1">
      <alignment vertical="center" wrapText="1"/>
    </xf>
    <xf numFmtId="0" fontId="9" fillId="8" borderId="0" xfId="0" applyFont="1" applyFill="1" applyAlignment="1">
      <alignment vertical="center" wrapText="1"/>
    </xf>
    <xf numFmtId="0" fontId="33" fillId="0" borderId="0" xfId="0" applyFont="1" applyAlignment="1">
      <alignment horizontal="left" vertical="center" wrapText="1"/>
    </xf>
    <xf numFmtId="0" fontId="11" fillId="10" borderId="0" xfId="0" applyFont="1" applyFill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7" borderId="0" xfId="0" applyFont="1" applyFill="1" applyAlignment="1">
      <alignment horizontal="left"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37" fillId="9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12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4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DE0000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軟正黑體"/>
        <family val="2"/>
        <charset val="136"/>
        <scheme val="none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DE0000"/>
      <color rgb="FFCBD5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69849</xdr:colOff>
      <xdr:row>0</xdr:row>
      <xdr:rowOff>0</xdr:rowOff>
    </xdr:from>
    <xdr:to>
      <xdr:col>2</xdr:col>
      <xdr:colOff>1363207</xdr:colOff>
      <xdr:row>1</xdr:row>
      <xdr:rowOff>1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08" b="21733"/>
        <a:stretch/>
      </xdr:blipFill>
      <xdr:spPr>
        <a:xfrm>
          <a:off x="323849" y="0"/>
          <a:ext cx="3018971" cy="596901"/>
        </a:xfrm>
        <a:prstGeom prst="rect">
          <a:avLst/>
        </a:prstGeom>
      </xdr:spPr>
    </xdr:pic>
    <xdr:clientData/>
  </xdr:twoCellAnchor>
  <xdr:twoCellAnchor editAs="oneCell">
    <xdr:from>
      <xdr:col>1</xdr:col>
      <xdr:colOff>69849</xdr:colOff>
      <xdr:row>0</xdr:row>
      <xdr:rowOff>0</xdr:rowOff>
    </xdr:from>
    <xdr:to>
      <xdr:col>2</xdr:col>
      <xdr:colOff>1366751</xdr:colOff>
      <xdr:row>1</xdr:row>
      <xdr:rowOff>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5B865FA0-FD85-438D-B1E0-F54535AB6B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08" b="21733"/>
        <a:stretch/>
      </xdr:blipFill>
      <xdr:spPr>
        <a:xfrm>
          <a:off x="346074" y="0"/>
          <a:ext cx="2999761" cy="6000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8</xdr:row>
      <xdr:rowOff>0</xdr:rowOff>
    </xdr:from>
    <xdr:to>
      <xdr:col>5</xdr:col>
      <xdr:colOff>254000</xdr:colOff>
      <xdr:row>9</xdr:row>
      <xdr:rowOff>38100</xdr:rowOff>
    </xdr:to>
    <xdr:sp macro="" textlink="">
      <xdr:nvSpPr>
        <xdr:cNvPr id="2049" name="Control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254000</xdr:colOff>
      <xdr:row>9</xdr:row>
      <xdr:rowOff>38100</xdr:rowOff>
    </xdr:to>
    <xdr:sp macro="" textlink="">
      <xdr:nvSpPr>
        <xdr:cNvPr id="2050" name="Control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300-00000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254000</xdr:colOff>
      <xdr:row>9</xdr:row>
      <xdr:rowOff>38100</xdr:rowOff>
    </xdr:to>
    <xdr:sp macro="" textlink="">
      <xdr:nvSpPr>
        <xdr:cNvPr id="2051" name="Control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300-00000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254000</xdr:colOff>
      <xdr:row>9</xdr:row>
      <xdr:rowOff>38100</xdr:rowOff>
    </xdr:to>
    <xdr:sp macro="" textlink="">
      <xdr:nvSpPr>
        <xdr:cNvPr id="2052" name="Control 4" hidden="1">
          <a:extLst>
            <a:ext uri="{63B3BB69-23CF-44E3-9099-C40C66FF867C}">
              <a14:compatExt xmlns:a14="http://schemas.microsoft.com/office/drawing/2010/main" spid="_x0000_s2052"/>
            </a:ext>
            <a:ext uri="{FF2B5EF4-FFF2-40B4-BE49-F238E27FC236}">
              <a16:creationId xmlns:a16="http://schemas.microsoft.com/office/drawing/2014/main" id="{00000000-0008-0000-0300-000004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254000</xdr:colOff>
      <xdr:row>9</xdr:row>
      <xdr:rowOff>38100</xdr:rowOff>
    </xdr:to>
    <xdr:sp macro="" textlink="">
      <xdr:nvSpPr>
        <xdr:cNvPr id="2053" name="Control 5" hidden="1">
          <a:extLst>
            <a:ext uri="{63B3BB69-23CF-44E3-9099-C40C66FF867C}">
              <a14:compatExt xmlns:a14="http://schemas.microsoft.com/office/drawing/2010/main" spid="_x0000_s2053"/>
            </a:ext>
            <a:ext uri="{FF2B5EF4-FFF2-40B4-BE49-F238E27FC236}">
              <a16:creationId xmlns:a16="http://schemas.microsoft.com/office/drawing/2014/main" id="{00000000-0008-0000-0300-00000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254000</xdr:colOff>
      <xdr:row>3</xdr:row>
      <xdr:rowOff>0</xdr:rowOff>
    </xdr:to>
    <xdr:sp macro="" textlink="">
      <xdr:nvSpPr>
        <xdr:cNvPr id="2" name="Control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81B3880D-F9C9-413E-80CC-27EAB747F988}"/>
            </a:ext>
          </a:extLst>
        </xdr:cNvPr>
        <xdr:cNvSpPr/>
      </xdr:nvSpPr>
      <xdr:spPr bwMode="auto">
        <a:xfrm>
          <a:off x="4448175" y="2095500"/>
          <a:ext cx="2540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254000</xdr:colOff>
      <xdr:row>3</xdr:row>
      <xdr:rowOff>0</xdr:rowOff>
    </xdr:to>
    <xdr:sp macro="" textlink="">
      <xdr:nvSpPr>
        <xdr:cNvPr id="3" name="Control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842EF246-3485-4371-9070-B8BBCC8201A9}"/>
            </a:ext>
          </a:extLst>
        </xdr:cNvPr>
        <xdr:cNvSpPr/>
      </xdr:nvSpPr>
      <xdr:spPr bwMode="auto">
        <a:xfrm>
          <a:off x="4448175" y="2095500"/>
          <a:ext cx="2540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254000</xdr:colOff>
      <xdr:row>3</xdr:row>
      <xdr:rowOff>0</xdr:rowOff>
    </xdr:to>
    <xdr:sp macro="" textlink="">
      <xdr:nvSpPr>
        <xdr:cNvPr id="4" name="Control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23A76683-BAAA-45F4-AF3E-2158C9449FEC}"/>
            </a:ext>
          </a:extLst>
        </xdr:cNvPr>
        <xdr:cNvSpPr/>
      </xdr:nvSpPr>
      <xdr:spPr bwMode="auto">
        <a:xfrm>
          <a:off x="4448175" y="2095500"/>
          <a:ext cx="2540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254000</xdr:colOff>
      <xdr:row>3</xdr:row>
      <xdr:rowOff>0</xdr:rowOff>
    </xdr:to>
    <xdr:sp macro="" textlink="">
      <xdr:nvSpPr>
        <xdr:cNvPr id="5" name="Control 4" hidden="1">
          <a:extLst>
            <a:ext uri="{63B3BB69-23CF-44E3-9099-C40C66FF867C}">
              <a14:compatExt xmlns:a14="http://schemas.microsoft.com/office/drawing/2010/main" spid="_x0000_s2052"/>
            </a:ext>
            <a:ext uri="{FF2B5EF4-FFF2-40B4-BE49-F238E27FC236}">
              <a16:creationId xmlns:a16="http://schemas.microsoft.com/office/drawing/2014/main" id="{A59BBC0E-5090-485B-90AD-5B13A39D74E5}"/>
            </a:ext>
          </a:extLst>
        </xdr:cNvPr>
        <xdr:cNvSpPr/>
      </xdr:nvSpPr>
      <xdr:spPr bwMode="auto">
        <a:xfrm>
          <a:off x="4448175" y="2095500"/>
          <a:ext cx="2540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254000</xdr:colOff>
      <xdr:row>3</xdr:row>
      <xdr:rowOff>0</xdr:rowOff>
    </xdr:to>
    <xdr:sp macro="" textlink="">
      <xdr:nvSpPr>
        <xdr:cNvPr id="6" name="Control 5" hidden="1">
          <a:extLst>
            <a:ext uri="{63B3BB69-23CF-44E3-9099-C40C66FF867C}">
              <a14:compatExt xmlns:a14="http://schemas.microsoft.com/office/drawing/2010/main" spid="_x0000_s2053"/>
            </a:ext>
            <a:ext uri="{FF2B5EF4-FFF2-40B4-BE49-F238E27FC236}">
              <a16:creationId xmlns:a16="http://schemas.microsoft.com/office/drawing/2014/main" id="{F6C19A25-73D6-4043-BCB9-7CF816040D75}"/>
            </a:ext>
          </a:extLst>
        </xdr:cNvPr>
        <xdr:cNvSpPr/>
      </xdr:nvSpPr>
      <xdr:spPr bwMode="auto">
        <a:xfrm>
          <a:off x="4448175" y="2095500"/>
          <a:ext cx="2540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254000</xdr:colOff>
      <xdr:row>1</xdr:row>
      <xdr:rowOff>219075</xdr:rowOff>
    </xdr:to>
    <xdr:sp macro="" textlink="">
      <xdr:nvSpPr>
        <xdr:cNvPr id="7" name="Control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E5E74CE8-091F-4821-BA00-5470CF044833}"/>
            </a:ext>
          </a:extLst>
        </xdr:cNvPr>
        <xdr:cNvSpPr/>
      </xdr:nvSpPr>
      <xdr:spPr bwMode="auto">
        <a:xfrm>
          <a:off x="4448175" y="1600200"/>
          <a:ext cx="2540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254000</xdr:colOff>
      <xdr:row>1</xdr:row>
      <xdr:rowOff>219075</xdr:rowOff>
    </xdr:to>
    <xdr:sp macro="" textlink="">
      <xdr:nvSpPr>
        <xdr:cNvPr id="8" name="Control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732B94A8-DDB9-4309-9D10-9C686D618A5E}"/>
            </a:ext>
          </a:extLst>
        </xdr:cNvPr>
        <xdr:cNvSpPr/>
      </xdr:nvSpPr>
      <xdr:spPr bwMode="auto">
        <a:xfrm>
          <a:off x="4448175" y="1600200"/>
          <a:ext cx="2540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254000</xdr:colOff>
      <xdr:row>1</xdr:row>
      <xdr:rowOff>219075</xdr:rowOff>
    </xdr:to>
    <xdr:sp macro="" textlink="">
      <xdr:nvSpPr>
        <xdr:cNvPr id="9" name="Control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BB88DAB9-93E0-4E44-AC6C-32C9D85A4224}"/>
            </a:ext>
          </a:extLst>
        </xdr:cNvPr>
        <xdr:cNvSpPr/>
      </xdr:nvSpPr>
      <xdr:spPr bwMode="auto">
        <a:xfrm>
          <a:off x="4448175" y="1600200"/>
          <a:ext cx="2540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254000</xdr:colOff>
      <xdr:row>1</xdr:row>
      <xdr:rowOff>219075</xdr:rowOff>
    </xdr:to>
    <xdr:sp macro="" textlink="">
      <xdr:nvSpPr>
        <xdr:cNvPr id="10" name="Control 4" hidden="1">
          <a:extLst>
            <a:ext uri="{63B3BB69-23CF-44E3-9099-C40C66FF867C}">
              <a14:compatExt xmlns:a14="http://schemas.microsoft.com/office/drawing/2010/main" spid="_x0000_s2052"/>
            </a:ext>
            <a:ext uri="{FF2B5EF4-FFF2-40B4-BE49-F238E27FC236}">
              <a16:creationId xmlns:a16="http://schemas.microsoft.com/office/drawing/2014/main" id="{CA1CBCD9-3BDC-414D-B618-B756C796D1B2}"/>
            </a:ext>
          </a:extLst>
        </xdr:cNvPr>
        <xdr:cNvSpPr/>
      </xdr:nvSpPr>
      <xdr:spPr bwMode="auto">
        <a:xfrm>
          <a:off x="4448175" y="1600200"/>
          <a:ext cx="2540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254000</xdr:colOff>
      <xdr:row>1</xdr:row>
      <xdr:rowOff>219075</xdr:rowOff>
    </xdr:to>
    <xdr:sp macro="" textlink="">
      <xdr:nvSpPr>
        <xdr:cNvPr id="11" name="Control 5" hidden="1">
          <a:extLst>
            <a:ext uri="{63B3BB69-23CF-44E3-9099-C40C66FF867C}">
              <a14:compatExt xmlns:a14="http://schemas.microsoft.com/office/drawing/2010/main" spid="_x0000_s2053"/>
            </a:ext>
            <a:ext uri="{FF2B5EF4-FFF2-40B4-BE49-F238E27FC236}">
              <a16:creationId xmlns:a16="http://schemas.microsoft.com/office/drawing/2014/main" id="{3EB7130C-DAD7-4D40-A9DD-09C9FDA04E20}"/>
            </a:ext>
          </a:extLst>
        </xdr:cNvPr>
        <xdr:cNvSpPr/>
      </xdr:nvSpPr>
      <xdr:spPr bwMode="auto">
        <a:xfrm>
          <a:off x="4448175" y="1600200"/>
          <a:ext cx="254000" cy="2095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C664A6-FA44-430E-815B-066D5782A95C}" name="表格1" displayName="表格1" ref="E1:F15" totalsRowShown="0">
  <tableColumns count="2">
    <tableColumn id="1" xr3:uid="{C963249B-3737-4CC1-A46D-DEC841D7295F}" name="請選擇級別" dataDxfId="3"/>
    <tableColumn id="2" xr3:uid="{E88632BF-4D5F-4F11-840A-779DD4AB5F2E}" name="組別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kmaths.org/202512group" TargetMode="External"/><Relationship Id="rId2" Type="http://schemas.openxmlformats.org/officeDocument/2006/relationships/hyperlink" Target="mailto:%20info@hkmaths.org" TargetMode="External"/><Relationship Id="rId1" Type="http://schemas.openxmlformats.org/officeDocument/2006/relationships/hyperlink" Target="http://wa.me/85266773194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2">
    <pageSetUpPr fitToPage="1"/>
  </sheetPr>
  <dimension ref="A1:J126"/>
  <sheetViews>
    <sheetView zoomScale="80" zoomScaleNormal="80" workbookViewId="0">
      <pane ySplit="13" topLeftCell="A57" activePane="bottomLeft" state="frozen"/>
      <selection activeCell="F3" sqref="F3:I3"/>
      <selection pane="bottomLeft" activeCell="I57" sqref="I57"/>
    </sheetView>
  </sheetViews>
  <sheetFormatPr defaultColWidth="9.125" defaultRowHeight="16.5"/>
  <cols>
    <col min="1" max="1" width="3.625" style="2" customWidth="1"/>
    <col min="2" max="2" width="22.375" style="5" customWidth="1"/>
    <col min="3" max="3" width="33.5" style="5" customWidth="1"/>
    <col min="4" max="4" width="31.5" style="5" customWidth="1"/>
    <col min="5" max="5" width="32.75" style="5" customWidth="1"/>
    <col min="6" max="6" width="23.625" style="5" hidden="1" customWidth="1"/>
    <col min="7" max="7" width="20.625" style="5" hidden="1" customWidth="1"/>
    <col min="8" max="8" width="28.5" style="5" customWidth="1"/>
    <col min="9" max="9" width="50.625" style="5" customWidth="1"/>
    <col min="10" max="10" width="14.625" style="5" customWidth="1"/>
    <col min="11" max="16384" width="9.125" style="2"/>
  </cols>
  <sheetData>
    <row r="1" spans="1:10" ht="47.25" customHeight="1">
      <c r="B1" s="21"/>
      <c r="C1" s="14"/>
      <c r="D1" s="79" t="s">
        <v>80</v>
      </c>
      <c r="E1" s="79"/>
      <c r="F1" s="79"/>
      <c r="G1" s="79"/>
      <c r="H1" s="79"/>
      <c r="I1" s="45" t="s">
        <v>81</v>
      </c>
      <c r="J1" s="2"/>
    </row>
    <row r="2" spans="1:10" ht="39" customHeight="1">
      <c r="A2" s="1"/>
      <c r="B2" s="82" t="s">
        <v>35</v>
      </c>
      <c r="C2" s="83"/>
      <c r="D2" s="83"/>
      <c r="E2" s="83"/>
      <c r="F2" s="83"/>
      <c r="G2" s="83"/>
      <c r="H2" s="80" t="s">
        <v>58</v>
      </c>
      <c r="I2" s="81"/>
      <c r="J2" s="2"/>
    </row>
    <row r="3" spans="1:10" ht="31.5" customHeight="1">
      <c r="A3" s="1"/>
      <c r="B3" s="86" t="s">
        <v>36</v>
      </c>
      <c r="C3" s="87"/>
      <c r="D3" s="94" t="s">
        <v>22</v>
      </c>
      <c r="E3" s="95"/>
      <c r="F3" s="90"/>
      <c r="G3" s="91"/>
      <c r="H3" s="91"/>
      <c r="I3" s="91"/>
      <c r="J3" s="2"/>
    </row>
    <row r="4" spans="1:10" ht="31.5" customHeight="1">
      <c r="A4" s="1"/>
      <c r="B4" s="88"/>
      <c r="C4" s="89"/>
      <c r="D4" s="96" t="s">
        <v>23</v>
      </c>
      <c r="E4" s="97"/>
      <c r="F4" s="92"/>
      <c r="G4" s="93"/>
      <c r="H4" s="93"/>
      <c r="I4" s="93"/>
      <c r="J4" s="2"/>
    </row>
    <row r="5" spans="1:10" ht="24" customHeight="1">
      <c r="B5" s="84" t="s">
        <v>25</v>
      </c>
      <c r="C5" s="84"/>
      <c r="D5" s="106"/>
      <c r="E5" s="107"/>
      <c r="F5" s="27"/>
      <c r="H5" s="29" t="s">
        <v>24</v>
      </c>
      <c r="I5" s="59"/>
      <c r="J5" s="2"/>
    </row>
    <row r="6" spans="1:10" ht="24" customHeight="1">
      <c r="B6" s="84" t="s">
        <v>26</v>
      </c>
      <c r="C6" s="84"/>
      <c r="D6" s="106"/>
      <c r="E6" s="107"/>
      <c r="F6" s="27"/>
      <c r="G6" s="30"/>
      <c r="H6" s="29" t="s">
        <v>2</v>
      </c>
      <c r="I6" s="60"/>
      <c r="J6" s="2"/>
    </row>
    <row r="7" spans="1:10" s="4" customFormat="1" ht="36.75" customHeight="1">
      <c r="B7" s="84" t="s">
        <v>94</v>
      </c>
      <c r="C7" s="85"/>
      <c r="D7" s="75" t="b">
        <v>0</v>
      </c>
      <c r="E7" s="76" t="s">
        <v>95</v>
      </c>
      <c r="F7" s="31"/>
      <c r="G7" s="28"/>
      <c r="H7" s="98" t="s">
        <v>96</v>
      </c>
      <c r="I7" s="99" t="s">
        <v>79</v>
      </c>
      <c r="J7" s="2"/>
    </row>
    <row r="8" spans="1:10" s="4" customFormat="1" ht="26.25" customHeight="1">
      <c r="B8" s="85" t="str">
        <f>IF(D7=TRUE,"請提供帶隊老師姓名及緊急聯絡電話："," ")</f>
        <v xml:space="preserve"> </v>
      </c>
      <c r="C8" s="101"/>
      <c r="D8" s="77" t="s">
        <v>97</v>
      </c>
      <c r="E8" s="78" t="s">
        <v>98</v>
      </c>
      <c r="F8" s="28"/>
      <c r="G8" s="28"/>
      <c r="H8" s="98"/>
      <c r="I8" s="100"/>
      <c r="J8" s="2"/>
    </row>
    <row r="9" spans="1:10" ht="21" customHeight="1">
      <c r="A9" s="1"/>
      <c r="B9" s="9"/>
      <c r="C9" s="9"/>
      <c r="D9" s="103" t="str">
        <f>IF(D10&lt;10,"參賽人數不足10人，未能以團體形式報名，請使用網上報名表格。","參賽代表達10人或以上，學校可角逐「優質數學教育團體獎」。")</f>
        <v>參賽人數不足10人，未能以團體形式報名，請使用網上報名表格。</v>
      </c>
      <c r="E9" s="103"/>
      <c r="F9" s="103"/>
      <c r="G9" s="103"/>
      <c r="H9" s="103"/>
      <c r="I9" s="10"/>
      <c r="J9" s="2"/>
    </row>
    <row r="10" spans="1:10" s="4" customFormat="1" ht="24.75" customHeight="1">
      <c r="A10" s="4" t="s">
        <v>0</v>
      </c>
      <c r="B10" s="102" t="s">
        <v>16</v>
      </c>
      <c r="C10" s="102"/>
      <c r="D10" s="41">
        <f>COUNTIF(C16:C108,"&lt;&gt;")</f>
        <v>0</v>
      </c>
      <c r="E10" s="42"/>
      <c r="F10" s="43"/>
      <c r="G10" s="43"/>
      <c r="H10" s="40" t="s">
        <v>17</v>
      </c>
      <c r="I10" s="44">
        <f>SUM(I16:I108)</f>
        <v>0</v>
      </c>
      <c r="J10" s="2"/>
    </row>
    <row r="11" spans="1:10" s="4" customFormat="1" ht="36" customHeight="1">
      <c r="C11" s="18"/>
      <c r="D11" s="19"/>
      <c r="E11" s="19"/>
      <c r="F11" s="18"/>
      <c r="G11" s="19"/>
      <c r="H11" s="20"/>
      <c r="I11" s="55" t="s">
        <v>60</v>
      </c>
      <c r="J11" s="2"/>
    </row>
    <row r="12" spans="1:10" ht="36" customHeight="1">
      <c r="A12" s="1"/>
      <c r="B12" s="52" t="s">
        <v>61</v>
      </c>
      <c r="C12" s="108" t="s">
        <v>64</v>
      </c>
      <c r="D12" s="109"/>
      <c r="E12" s="109"/>
      <c r="F12" s="53"/>
      <c r="G12" s="53"/>
      <c r="H12" s="104" t="s">
        <v>91</v>
      </c>
      <c r="I12" s="105"/>
      <c r="J12" s="2"/>
    </row>
    <row r="13" spans="1:10" s="4" customFormat="1" ht="34.5" customHeight="1">
      <c r="A13" s="36"/>
      <c r="B13" s="34" t="s">
        <v>27</v>
      </c>
      <c r="C13" s="39" t="s">
        <v>28</v>
      </c>
      <c r="D13" s="34" t="s">
        <v>78</v>
      </c>
      <c r="E13" s="34" t="s">
        <v>62</v>
      </c>
      <c r="F13" s="35" t="s">
        <v>4</v>
      </c>
      <c r="G13" s="35" t="s">
        <v>7</v>
      </c>
      <c r="H13" s="34" t="s">
        <v>63</v>
      </c>
      <c r="I13" s="34" t="s">
        <v>1</v>
      </c>
      <c r="J13" s="2"/>
    </row>
    <row r="14" spans="1:10" s="4" customFormat="1" ht="21.75" customHeight="1">
      <c r="A14" s="37" t="s">
        <v>20</v>
      </c>
      <c r="B14" s="22" t="s">
        <v>18</v>
      </c>
      <c r="C14" s="22" t="s">
        <v>14</v>
      </c>
      <c r="D14" s="23" t="s">
        <v>29</v>
      </c>
      <c r="E14" s="23" t="s">
        <v>75</v>
      </c>
      <c r="F14" s="24">
        <v>1</v>
      </c>
      <c r="G14" s="24" t="s">
        <v>12</v>
      </c>
      <c r="H14" s="24">
        <v>23456789</v>
      </c>
      <c r="I14" s="25">
        <v>230</v>
      </c>
      <c r="J14" s="2"/>
    </row>
    <row r="15" spans="1:10" s="3" customFormat="1" ht="21.75" customHeight="1">
      <c r="A15" s="37" t="s">
        <v>20</v>
      </c>
      <c r="B15" s="22" t="s">
        <v>19</v>
      </c>
      <c r="C15" s="22" t="s">
        <v>15</v>
      </c>
      <c r="D15" s="23" t="s">
        <v>30</v>
      </c>
      <c r="E15" s="23" t="s">
        <v>77</v>
      </c>
      <c r="F15" s="24">
        <v>2</v>
      </c>
      <c r="G15" s="24" t="s">
        <v>13</v>
      </c>
      <c r="H15" s="24">
        <v>98765432</v>
      </c>
      <c r="I15" s="25">
        <v>450</v>
      </c>
      <c r="J15" s="2"/>
    </row>
    <row r="16" spans="1:10" s="5" customFormat="1" ht="22.5" customHeight="1">
      <c r="A16" s="6">
        <v>1</v>
      </c>
      <c r="B16" s="61"/>
      <c r="C16" s="61"/>
      <c r="D16" s="62" t="s">
        <v>10</v>
      </c>
      <c r="E16" s="62" t="s">
        <v>89</v>
      </c>
      <c r="F16" s="63">
        <f>VLOOKUP(E16,項目!A$2:B$5, 2,FALSE)</f>
        <v>0</v>
      </c>
      <c r="G16" s="63" t="str">
        <f t="shared" ref="G16:G74" si="0">IF(E16="數學組+奧數組",CONCATENATE(CONCATENATE(LEFT(D16,2),"數學組+",CONCATENATE(LEFT(D16,2),"奧數組"))),CONCATENATE(LEFT(D16,2),E16))</f>
        <v>請選請選擇參賽項目</v>
      </c>
      <c r="H16" s="62"/>
      <c r="I16" s="32">
        <f>IF(F16&lt;&gt;0,VLOOKUP(F16,組別!A$1:B$3, 2,FALSE)+IF(G16="Y",750,0),0)</f>
        <v>0</v>
      </c>
      <c r="J16" s="7"/>
    </row>
    <row r="17" spans="1:10" s="5" customFormat="1" ht="22.5" customHeight="1">
      <c r="A17" s="6">
        <v>2</v>
      </c>
      <c r="B17" s="61"/>
      <c r="C17" s="61"/>
      <c r="D17" s="62" t="s">
        <v>10</v>
      </c>
      <c r="E17" s="62" t="s">
        <v>89</v>
      </c>
      <c r="F17" s="63">
        <f>VLOOKUP(E17,項目!A$2:B$5, 2,FALSE)</f>
        <v>0</v>
      </c>
      <c r="G17" s="63" t="str">
        <f t="shared" si="0"/>
        <v>請選請選擇參賽項目</v>
      </c>
      <c r="H17" s="62"/>
      <c r="I17" s="32">
        <f>IF(F17&lt;&gt;0,VLOOKUP(F17,組別!A$1:B$3, 2,FALSE)+IF(G17="Y",750,0),0)</f>
        <v>0</v>
      </c>
      <c r="J17" s="7"/>
    </row>
    <row r="18" spans="1:10" s="5" customFormat="1" ht="22.5" customHeight="1">
      <c r="A18" s="6">
        <v>3</v>
      </c>
      <c r="B18" s="64"/>
      <c r="C18" s="64"/>
      <c r="D18" s="62" t="s">
        <v>10</v>
      </c>
      <c r="E18" s="62" t="s">
        <v>89</v>
      </c>
      <c r="F18" s="63">
        <f>VLOOKUP(E18,項目!A$2:B$5, 2,FALSE)</f>
        <v>0</v>
      </c>
      <c r="G18" s="63" t="str">
        <f t="shared" si="0"/>
        <v>請選請選擇參賽項目</v>
      </c>
      <c r="H18" s="62"/>
      <c r="I18" s="32">
        <f>IF(F18&lt;&gt;0,VLOOKUP(F18,組別!A$1:B$3, 2,FALSE)+IF(G18="Y",750,0),0)</f>
        <v>0</v>
      </c>
      <c r="J18" s="7"/>
    </row>
    <row r="19" spans="1:10" s="5" customFormat="1" ht="22.5" customHeight="1">
      <c r="A19" s="6">
        <v>4</v>
      </c>
      <c r="B19" s="64"/>
      <c r="C19" s="64"/>
      <c r="D19" s="62" t="s">
        <v>10</v>
      </c>
      <c r="E19" s="62" t="s">
        <v>89</v>
      </c>
      <c r="F19" s="63">
        <f>VLOOKUP(E19,項目!A$2:B$5, 2,FALSE)</f>
        <v>0</v>
      </c>
      <c r="G19" s="63" t="str">
        <f t="shared" si="0"/>
        <v>請選請選擇參賽項目</v>
      </c>
      <c r="H19" s="62"/>
      <c r="I19" s="32">
        <f>IF(F19&lt;&gt;0,VLOOKUP(F19,組別!A$1:B$3, 2,FALSE)+IF(G19="Y",750,0),0)</f>
        <v>0</v>
      </c>
      <c r="J19" s="7"/>
    </row>
    <row r="20" spans="1:10" s="5" customFormat="1" ht="22.5" customHeight="1">
      <c r="A20" s="6">
        <v>5</v>
      </c>
      <c r="B20" s="64"/>
      <c r="C20" s="64"/>
      <c r="D20" s="62" t="s">
        <v>10</v>
      </c>
      <c r="E20" s="62" t="s">
        <v>89</v>
      </c>
      <c r="F20" s="63">
        <f>VLOOKUP(E20,項目!A$2:B$5, 2,FALSE)</f>
        <v>0</v>
      </c>
      <c r="G20" s="63" t="str">
        <f t="shared" si="0"/>
        <v>請選請選擇參賽項目</v>
      </c>
      <c r="H20" s="62"/>
      <c r="I20" s="32">
        <f>IF(F20&lt;&gt;0,VLOOKUP(F20,組別!A$1:B$3, 2,FALSE)+IF(G20="Y",750,0),0)</f>
        <v>0</v>
      </c>
      <c r="J20" s="7"/>
    </row>
    <row r="21" spans="1:10" s="5" customFormat="1" ht="22.5" customHeight="1">
      <c r="A21" s="6">
        <v>6</v>
      </c>
      <c r="B21" s="64"/>
      <c r="C21" s="64"/>
      <c r="D21" s="62" t="s">
        <v>10</v>
      </c>
      <c r="E21" s="62" t="s">
        <v>89</v>
      </c>
      <c r="F21" s="63">
        <f>VLOOKUP(E21,項目!A$2:B$5, 2,FALSE)</f>
        <v>0</v>
      </c>
      <c r="G21" s="63" t="str">
        <f t="shared" si="0"/>
        <v>請選請選擇參賽項目</v>
      </c>
      <c r="H21" s="62"/>
      <c r="I21" s="32">
        <f>IF(F21&lt;&gt;0,VLOOKUP(F21,組別!A$1:B$3, 2,FALSE)+IF(G21="Y",750,0),0)</f>
        <v>0</v>
      </c>
      <c r="J21" s="7"/>
    </row>
    <row r="22" spans="1:10" s="5" customFormat="1" ht="22.5" customHeight="1">
      <c r="A22" s="6">
        <v>7</v>
      </c>
      <c r="B22" s="64"/>
      <c r="C22" s="64"/>
      <c r="D22" s="62" t="s">
        <v>10</v>
      </c>
      <c r="E22" s="62" t="s">
        <v>89</v>
      </c>
      <c r="F22" s="63">
        <f>VLOOKUP(E22,項目!A$2:B$5, 2,FALSE)</f>
        <v>0</v>
      </c>
      <c r="G22" s="63" t="str">
        <f t="shared" si="0"/>
        <v>請選請選擇參賽項目</v>
      </c>
      <c r="H22" s="62"/>
      <c r="I22" s="32">
        <f>IF(F22&lt;&gt;0,VLOOKUP(F22,組別!A$1:B$3, 2,FALSE)+IF(G22="Y",750,0),0)</f>
        <v>0</v>
      </c>
      <c r="J22" s="7"/>
    </row>
    <row r="23" spans="1:10" s="5" customFormat="1" ht="22.5" customHeight="1">
      <c r="A23" s="6">
        <v>8</v>
      </c>
      <c r="B23" s="64"/>
      <c r="C23" s="64"/>
      <c r="D23" s="62" t="s">
        <v>10</v>
      </c>
      <c r="E23" s="62" t="s">
        <v>89</v>
      </c>
      <c r="F23" s="63">
        <f>VLOOKUP(E23,項目!A$2:B$5, 2,FALSE)</f>
        <v>0</v>
      </c>
      <c r="G23" s="63" t="str">
        <f t="shared" si="0"/>
        <v>請選請選擇參賽項目</v>
      </c>
      <c r="H23" s="62"/>
      <c r="I23" s="32">
        <f>IF(F23&lt;&gt;0,VLOOKUP(F23,組別!A$1:B$3, 2,FALSE)+IF(G23="Y",750,0),0)</f>
        <v>0</v>
      </c>
      <c r="J23" s="7"/>
    </row>
    <row r="24" spans="1:10" s="5" customFormat="1" ht="22.5" customHeight="1">
      <c r="A24" s="6">
        <v>9</v>
      </c>
      <c r="B24" s="64"/>
      <c r="C24" s="64"/>
      <c r="D24" s="62" t="s">
        <v>10</v>
      </c>
      <c r="E24" s="62" t="s">
        <v>89</v>
      </c>
      <c r="F24" s="63">
        <f>VLOOKUP(E24,項目!A$2:B$5, 2,FALSE)</f>
        <v>0</v>
      </c>
      <c r="G24" s="63" t="str">
        <f t="shared" si="0"/>
        <v>請選請選擇參賽項目</v>
      </c>
      <c r="H24" s="62"/>
      <c r="I24" s="32">
        <f>IF(F24&lt;&gt;0,VLOOKUP(F24,組別!A$1:B$3, 2,FALSE)+IF(G24="Y",750,0),0)</f>
        <v>0</v>
      </c>
      <c r="J24" s="7"/>
    </row>
    <row r="25" spans="1:10" s="5" customFormat="1" ht="22.5" customHeight="1">
      <c r="A25" s="6">
        <v>10</v>
      </c>
      <c r="B25" s="64"/>
      <c r="C25" s="64"/>
      <c r="D25" s="62" t="s">
        <v>10</v>
      </c>
      <c r="E25" s="62" t="s">
        <v>89</v>
      </c>
      <c r="F25" s="63">
        <f>VLOOKUP(E25,項目!A$2:B$5, 2,FALSE)</f>
        <v>0</v>
      </c>
      <c r="G25" s="63" t="str">
        <f t="shared" si="0"/>
        <v>請選請選擇參賽項目</v>
      </c>
      <c r="H25" s="62"/>
      <c r="I25" s="32">
        <f>IF(F25&lt;&gt;0,VLOOKUP(F25,組別!A$1:B$3, 2,FALSE)+IF(G25="Y",750,0),0)</f>
        <v>0</v>
      </c>
      <c r="J25" s="7"/>
    </row>
    <row r="26" spans="1:10" s="5" customFormat="1" ht="22.5" customHeight="1">
      <c r="A26" s="6">
        <v>11</v>
      </c>
      <c r="B26" s="64"/>
      <c r="C26" s="64"/>
      <c r="D26" s="62" t="s">
        <v>10</v>
      </c>
      <c r="E26" s="62" t="s">
        <v>89</v>
      </c>
      <c r="F26" s="63">
        <f>VLOOKUP(E26,項目!A$2:B$5, 2,FALSE)</f>
        <v>0</v>
      </c>
      <c r="G26" s="63" t="str">
        <f t="shared" si="0"/>
        <v>請選請選擇參賽項目</v>
      </c>
      <c r="H26" s="62"/>
      <c r="I26" s="32">
        <f>IF(F26&lt;&gt;0,VLOOKUP(F26,組別!A$1:B$3, 2,FALSE)+IF(G26="Y",750,0),0)</f>
        <v>0</v>
      </c>
      <c r="J26" s="7"/>
    </row>
    <row r="27" spans="1:10" s="5" customFormat="1" ht="22.5" customHeight="1">
      <c r="A27" s="6">
        <v>12</v>
      </c>
      <c r="B27" s="64"/>
      <c r="C27" s="64"/>
      <c r="D27" s="62" t="s">
        <v>10</v>
      </c>
      <c r="E27" s="62" t="s">
        <v>89</v>
      </c>
      <c r="F27" s="63">
        <f>VLOOKUP(E27,項目!A$2:B$5, 2,FALSE)</f>
        <v>0</v>
      </c>
      <c r="G27" s="63" t="str">
        <f t="shared" si="0"/>
        <v>請選請選擇參賽項目</v>
      </c>
      <c r="H27" s="62"/>
      <c r="I27" s="32">
        <f>IF(F27&lt;&gt;0,VLOOKUP(F27,組別!A$1:B$3, 2,FALSE)+IF(G27="Y",750,0),0)</f>
        <v>0</v>
      </c>
      <c r="J27" s="7"/>
    </row>
    <row r="28" spans="1:10" s="5" customFormat="1" ht="22.5" customHeight="1">
      <c r="A28" s="6">
        <v>13</v>
      </c>
      <c r="B28" s="64"/>
      <c r="C28" s="64"/>
      <c r="D28" s="62" t="s">
        <v>10</v>
      </c>
      <c r="E28" s="62" t="s">
        <v>89</v>
      </c>
      <c r="F28" s="63">
        <f>VLOOKUP(E28,項目!A$2:B$5, 2,FALSE)</f>
        <v>0</v>
      </c>
      <c r="G28" s="63" t="str">
        <f t="shared" si="0"/>
        <v>請選請選擇參賽項目</v>
      </c>
      <c r="H28" s="62"/>
      <c r="I28" s="32">
        <f>IF(F28&lt;&gt;0,VLOOKUP(F28,組別!A$1:B$3, 2,FALSE)+IF(G28="Y",750,0),0)</f>
        <v>0</v>
      </c>
      <c r="J28" s="7"/>
    </row>
    <row r="29" spans="1:10" s="5" customFormat="1" ht="22.5" customHeight="1">
      <c r="A29" s="6">
        <v>14</v>
      </c>
      <c r="B29" s="64"/>
      <c r="C29" s="64"/>
      <c r="D29" s="62" t="s">
        <v>10</v>
      </c>
      <c r="E29" s="62" t="s">
        <v>89</v>
      </c>
      <c r="F29" s="63">
        <f>VLOOKUP(E29,項目!A$2:B$5, 2,FALSE)</f>
        <v>0</v>
      </c>
      <c r="G29" s="63" t="str">
        <f t="shared" si="0"/>
        <v>請選請選擇參賽項目</v>
      </c>
      <c r="H29" s="62"/>
      <c r="I29" s="32">
        <f>IF(F29&lt;&gt;0,VLOOKUP(F29,組別!A$1:B$3, 2,FALSE)+IF(G29="Y",750,0),0)</f>
        <v>0</v>
      </c>
      <c r="J29" s="7"/>
    </row>
    <row r="30" spans="1:10" s="5" customFormat="1" ht="22.5" customHeight="1">
      <c r="A30" s="6">
        <v>15</v>
      </c>
      <c r="B30" s="64"/>
      <c r="C30" s="64"/>
      <c r="D30" s="62" t="s">
        <v>10</v>
      </c>
      <c r="E30" s="62" t="s">
        <v>89</v>
      </c>
      <c r="F30" s="63">
        <f>VLOOKUP(E30,項目!A$2:B$5, 2,FALSE)</f>
        <v>0</v>
      </c>
      <c r="G30" s="63" t="str">
        <f t="shared" si="0"/>
        <v>請選請選擇參賽項目</v>
      </c>
      <c r="H30" s="62"/>
      <c r="I30" s="32">
        <f>IF(F30&lt;&gt;0,VLOOKUP(F30,組別!A$1:B$3, 2,FALSE)+IF(G30="Y",750,0),0)</f>
        <v>0</v>
      </c>
      <c r="J30" s="7"/>
    </row>
    <row r="31" spans="1:10" s="5" customFormat="1" ht="22.5" customHeight="1">
      <c r="A31" s="6">
        <v>16</v>
      </c>
      <c r="B31" s="64"/>
      <c r="C31" s="64"/>
      <c r="D31" s="62" t="s">
        <v>10</v>
      </c>
      <c r="E31" s="62" t="s">
        <v>89</v>
      </c>
      <c r="F31" s="63">
        <f>VLOOKUP(E31,項目!A$2:B$5, 2,FALSE)</f>
        <v>0</v>
      </c>
      <c r="G31" s="63" t="str">
        <f t="shared" si="0"/>
        <v>請選請選擇參賽項目</v>
      </c>
      <c r="H31" s="62"/>
      <c r="I31" s="32">
        <f>IF(F31&lt;&gt;0,VLOOKUP(F31,組別!A$1:B$3, 2,FALSE)+IF(G31="Y",750,0),0)</f>
        <v>0</v>
      </c>
      <c r="J31" s="7"/>
    </row>
    <row r="32" spans="1:10" s="5" customFormat="1" ht="22.5" customHeight="1">
      <c r="A32" s="6">
        <v>17</v>
      </c>
      <c r="B32" s="64"/>
      <c r="C32" s="64"/>
      <c r="D32" s="62" t="s">
        <v>10</v>
      </c>
      <c r="E32" s="62" t="s">
        <v>89</v>
      </c>
      <c r="F32" s="63">
        <f>VLOOKUP(E32,項目!A$2:B$5, 2,FALSE)</f>
        <v>0</v>
      </c>
      <c r="G32" s="63" t="str">
        <f t="shared" si="0"/>
        <v>請選請選擇參賽項目</v>
      </c>
      <c r="H32" s="62"/>
      <c r="I32" s="32">
        <f>IF(F32&lt;&gt;0,VLOOKUP(F32,組別!A$1:B$3, 2,FALSE)+IF(G32="Y",750,0),0)</f>
        <v>0</v>
      </c>
      <c r="J32" s="7"/>
    </row>
    <row r="33" spans="1:10" s="5" customFormat="1" ht="22.5" customHeight="1">
      <c r="A33" s="6">
        <v>18</v>
      </c>
      <c r="B33" s="64"/>
      <c r="C33" s="64"/>
      <c r="D33" s="62" t="s">
        <v>10</v>
      </c>
      <c r="E33" s="62" t="s">
        <v>89</v>
      </c>
      <c r="F33" s="63">
        <f>VLOOKUP(E33,項目!A$2:B$5, 2,FALSE)</f>
        <v>0</v>
      </c>
      <c r="G33" s="63" t="str">
        <f t="shared" si="0"/>
        <v>請選請選擇參賽項目</v>
      </c>
      <c r="H33" s="62"/>
      <c r="I33" s="32">
        <f>IF(F33&lt;&gt;0,VLOOKUP(F33,組別!A$1:B$3, 2,FALSE)+IF(G33="Y",750,0),0)</f>
        <v>0</v>
      </c>
      <c r="J33" s="7"/>
    </row>
    <row r="34" spans="1:10" s="5" customFormat="1" ht="22.5" customHeight="1">
      <c r="A34" s="6">
        <v>19</v>
      </c>
      <c r="B34" s="64"/>
      <c r="C34" s="64"/>
      <c r="D34" s="62" t="s">
        <v>10</v>
      </c>
      <c r="E34" s="62" t="s">
        <v>89</v>
      </c>
      <c r="F34" s="63">
        <f>VLOOKUP(E34,項目!A$2:B$5, 2,FALSE)</f>
        <v>0</v>
      </c>
      <c r="G34" s="63" t="str">
        <f t="shared" si="0"/>
        <v>請選請選擇參賽項目</v>
      </c>
      <c r="H34" s="62"/>
      <c r="I34" s="32">
        <f>IF(F34&lt;&gt;0,VLOOKUP(F34,組別!A$1:B$3, 2,FALSE)+IF(G34="Y",750,0),0)</f>
        <v>0</v>
      </c>
      <c r="J34" s="7"/>
    </row>
    <row r="35" spans="1:10" s="8" customFormat="1" ht="22.5" customHeight="1">
      <c r="A35" s="6">
        <v>20</v>
      </c>
      <c r="B35" s="64"/>
      <c r="C35" s="64"/>
      <c r="D35" s="62" t="s">
        <v>10</v>
      </c>
      <c r="E35" s="62" t="s">
        <v>89</v>
      </c>
      <c r="F35" s="63">
        <f>VLOOKUP(E35,項目!A$2:B$5, 2,FALSE)</f>
        <v>0</v>
      </c>
      <c r="G35" s="63" t="str">
        <f t="shared" si="0"/>
        <v>請選請選擇參賽項目</v>
      </c>
      <c r="H35" s="65"/>
      <c r="I35" s="32">
        <f>IF(F35&lt;&gt;0,VLOOKUP(F35,組別!A$1:B$3, 2,FALSE)+IF(G35="Y",750,0),0)</f>
        <v>0</v>
      </c>
      <c r="J35" s="11"/>
    </row>
    <row r="36" spans="1:10" s="5" customFormat="1" ht="22.5" customHeight="1">
      <c r="A36" s="6">
        <v>21</v>
      </c>
      <c r="B36" s="64"/>
      <c r="C36" s="64"/>
      <c r="D36" s="62" t="s">
        <v>10</v>
      </c>
      <c r="E36" s="62" t="s">
        <v>89</v>
      </c>
      <c r="F36" s="63">
        <f>VLOOKUP(E36,項目!A$2:B$5, 2,FALSE)</f>
        <v>0</v>
      </c>
      <c r="G36" s="63" t="str">
        <f t="shared" si="0"/>
        <v>請選請選擇參賽項目</v>
      </c>
      <c r="H36" s="62"/>
      <c r="I36" s="32">
        <f>IF(F36&lt;&gt;0,VLOOKUP(F36,組別!A$1:B$3, 2,FALSE)+IF(G36="Y",750,0),0)</f>
        <v>0</v>
      </c>
      <c r="J36" s="7"/>
    </row>
    <row r="37" spans="1:10" s="5" customFormat="1" ht="22.5" customHeight="1">
      <c r="A37" s="6">
        <v>22</v>
      </c>
      <c r="B37" s="64"/>
      <c r="C37" s="64"/>
      <c r="D37" s="62" t="s">
        <v>10</v>
      </c>
      <c r="E37" s="62" t="s">
        <v>89</v>
      </c>
      <c r="F37" s="63">
        <f>VLOOKUP(E37,項目!A$2:B$5, 2,FALSE)</f>
        <v>0</v>
      </c>
      <c r="G37" s="63" t="str">
        <f t="shared" si="0"/>
        <v>請選請選擇參賽項目</v>
      </c>
      <c r="H37" s="62"/>
      <c r="I37" s="32">
        <f>IF(F37&lt;&gt;0,VLOOKUP(F37,組別!A$1:B$3, 2,FALSE)+IF(G37="Y",750,0),0)</f>
        <v>0</v>
      </c>
      <c r="J37" s="7"/>
    </row>
    <row r="38" spans="1:10" s="5" customFormat="1" ht="22.5" customHeight="1">
      <c r="A38" s="6">
        <v>23</v>
      </c>
      <c r="B38" s="64"/>
      <c r="C38" s="64"/>
      <c r="D38" s="62" t="s">
        <v>10</v>
      </c>
      <c r="E38" s="62" t="s">
        <v>89</v>
      </c>
      <c r="F38" s="63">
        <f>VLOOKUP(E38,項目!A$2:B$5, 2,FALSE)</f>
        <v>0</v>
      </c>
      <c r="G38" s="63" t="str">
        <f t="shared" si="0"/>
        <v>請選請選擇參賽項目</v>
      </c>
      <c r="H38" s="62"/>
      <c r="I38" s="32">
        <f>IF(F38&lt;&gt;0,VLOOKUP(F38,組別!A$1:B$3, 2,FALSE)+IF(G38="Y",750,0),0)</f>
        <v>0</v>
      </c>
      <c r="J38" s="7"/>
    </row>
    <row r="39" spans="1:10" s="5" customFormat="1" ht="22.5" customHeight="1">
      <c r="A39" s="6">
        <v>24</v>
      </c>
      <c r="B39" s="64"/>
      <c r="C39" s="64"/>
      <c r="D39" s="62" t="s">
        <v>10</v>
      </c>
      <c r="E39" s="62" t="s">
        <v>89</v>
      </c>
      <c r="F39" s="63">
        <f>VLOOKUP(E39,項目!A$2:B$5, 2,FALSE)</f>
        <v>0</v>
      </c>
      <c r="G39" s="63" t="str">
        <f t="shared" si="0"/>
        <v>請選請選擇參賽項目</v>
      </c>
      <c r="H39" s="62"/>
      <c r="I39" s="32">
        <f>IF(F39&lt;&gt;0,VLOOKUP(F39,組別!A$1:B$3, 2,FALSE)+IF(G39="Y",750,0),0)</f>
        <v>0</v>
      </c>
      <c r="J39" s="7"/>
    </row>
    <row r="40" spans="1:10" s="5" customFormat="1" ht="22.5" customHeight="1">
      <c r="A40" s="6">
        <v>25</v>
      </c>
      <c r="B40" s="64"/>
      <c r="C40" s="64"/>
      <c r="D40" s="62" t="s">
        <v>10</v>
      </c>
      <c r="E40" s="62" t="s">
        <v>89</v>
      </c>
      <c r="F40" s="63">
        <f>VLOOKUP(E40,項目!A$2:B$5, 2,FALSE)</f>
        <v>0</v>
      </c>
      <c r="G40" s="63" t="str">
        <f t="shared" si="0"/>
        <v>請選請選擇參賽項目</v>
      </c>
      <c r="H40" s="62"/>
      <c r="I40" s="32">
        <f>IF(F40&lt;&gt;0,VLOOKUP(F40,組別!A$1:B$3, 2,FALSE)+IF(G40="Y",750,0),0)</f>
        <v>0</v>
      </c>
      <c r="J40" s="7"/>
    </row>
    <row r="41" spans="1:10" s="5" customFormat="1" ht="22.5" customHeight="1">
      <c r="A41" s="6">
        <v>26</v>
      </c>
      <c r="B41" s="64"/>
      <c r="C41" s="64"/>
      <c r="D41" s="62" t="s">
        <v>10</v>
      </c>
      <c r="E41" s="62" t="s">
        <v>89</v>
      </c>
      <c r="F41" s="63">
        <f>VLOOKUP(E41,項目!A$2:B$5, 2,FALSE)</f>
        <v>0</v>
      </c>
      <c r="G41" s="63" t="str">
        <f t="shared" si="0"/>
        <v>請選請選擇參賽項目</v>
      </c>
      <c r="H41" s="62"/>
      <c r="I41" s="32">
        <f>IF(F41&lt;&gt;0,VLOOKUP(F41,組別!A$1:B$3, 2,FALSE)+IF(G41="Y",750,0),0)</f>
        <v>0</v>
      </c>
      <c r="J41" s="7"/>
    </row>
    <row r="42" spans="1:10" s="5" customFormat="1" ht="22.5" customHeight="1">
      <c r="A42" s="6">
        <v>27</v>
      </c>
      <c r="B42" s="64"/>
      <c r="C42" s="64"/>
      <c r="D42" s="62" t="s">
        <v>10</v>
      </c>
      <c r="E42" s="62" t="s">
        <v>89</v>
      </c>
      <c r="F42" s="63">
        <f>VLOOKUP(E42,項目!A$2:B$5, 2,FALSE)</f>
        <v>0</v>
      </c>
      <c r="G42" s="63" t="str">
        <f t="shared" si="0"/>
        <v>請選請選擇參賽項目</v>
      </c>
      <c r="H42" s="62"/>
      <c r="I42" s="32">
        <f>IF(F42&lt;&gt;0,VLOOKUP(F42,組別!A$1:B$3, 2,FALSE)+IF(G42="Y",750,0),0)</f>
        <v>0</v>
      </c>
      <c r="J42" s="7"/>
    </row>
    <row r="43" spans="1:10" s="5" customFormat="1" ht="22.5" customHeight="1">
      <c r="A43" s="6">
        <v>28</v>
      </c>
      <c r="B43" s="64"/>
      <c r="C43" s="64"/>
      <c r="D43" s="62" t="s">
        <v>10</v>
      </c>
      <c r="E43" s="62" t="s">
        <v>89</v>
      </c>
      <c r="F43" s="63">
        <f>VLOOKUP(E43,項目!A$2:B$5, 2,FALSE)</f>
        <v>0</v>
      </c>
      <c r="G43" s="63" t="str">
        <f t="shared" si="0"/>
        <v>請選請選擇參賽項目</v>
      </c>
      <c r="H43" s="62"/>
      <c r="I43" s="32">
        <f>IF(F43&lt;&gt;0,VLOOKUP(F43,組別!A$1:B$3, 2,FALSE)+IF(G43="Y",750,0),0)</f>
        <v>0</v>
      </c>
      <c r="J43" s="7"/>
    </row>
    <row r="44" spans="1:10" s="5" customFormat="1" ht="22.5" customHeight="1">
      <c r="A44" s="6">
        <v>29</v>
      </c>
      <c r="B44" s="64"/>
      <c r="C44" s="64"/>
      <c r="D44" s="62" t="s">
        <v>10</v>
      </c>
      <c r="E44" s="62" t="s">
        <v>89</v>
      </c>
      <c r="F44" s="63">
        <f>VLOOKUP(E44,項目!A$2:B$5, 2,FALSE)</f>
        <v>0</v>
      </c>
      <c r="G44" s="63" t="str">
        <f t="shared" si="0"/>
        <v>請選請選擇參賽項目</v>
      </c>
      <c r="H44" s="62"/>
      <c r="I44" s="32">
        <f>IF(F44&lt;&gt;0,VLOOKUP(F44,組別!A$1:B$3, 2,FALSE)+IF(G44="Y",750,0),0)</f>
        <v>0</v>
      </c>
      <c r="J44" s="7"/>
    </row>
    <row r="45" spans="1:10" s="5" customFormat="1" ht="22.5" customHeight="1">
      <c r="A45" s="6">
        <v>30</v>
      </c>
      <c r="B45" s="64"/>
      <c r="C45" s="64"/>
      <c r="D45" s="62" t="s">
        <v>10</v>
      </c>
      <c r="E45" s="62" t="s">
        <v>89</v>
      </c>
      <c r="F45" s="63">
        <f>VLOOKUP(E45,項目!A$2:B$5, 2,FALSE)</f>
        <v>0</v>
      </c>
      <c r="G45" s="63" t="str">
        <f t="shared" si="0"/>
        <v>請選請選擇參賽項目</v>
      </c>
      <c r="H45" s="62"/>
      <c r="I45" s="32">
        <f>IF(F45&lt;&gt;0,VLOOKUP(F45,組別!A$1:B$3, 2,FALSE)+IF(G45="Y",750,0),0)</f>
        <v>0</v>
      </c>
      <c r="J45" s="7"/>
    </row>
    <row r="46" spans="1:10" s="5" customFormat="1" ht="22.5" customHeight="1">
      <c r="A46" s="6">
        <v>31</v>
      </c>
      <c r="B46" s="64"/>
      <c r="C46" s="64"/>
      <c r="D46" s="62" t="s">
        <v>10</v>
      </c>
      <c r="E46" s="62" t="s">
        <v>89</v>
      </c>
      <c r="F46" s="63">
        <f>VLOOKUP(E46,項目!A$2:B$5, 2,FALSE)</f>
        <v>0</v>
      </c>
      <c r="G46" s="63" t="str">
        <f t="shared" si="0"/>
        <v>請選請選擇參賽項目</v>
      </c>
      <c r="H46" s="62"/>
      <c r="I46" s="32">
        <f>IF(F46&lt;&gt;0,VLOOKUP(F46,組別!A$1:B$3, 2,FALSE)+IF(G46="Y",750,0),0)</f>
        <v>0</v>
      </c>
      <c r="J46" s="7"/>
    </row>
    <row r="47" spans="1:10" s="5" customFormat="1" ht="22.5" customHeight="1">
      <c r="A47" s="6">
        <v>32</v>
      </c>
      <c r="B47" s="64"/>
      <c r="C47" s="64"/>
      <c r="D47" s="62" t="s">
        <v>10</v>
      </c>
      <c r="E47" s="62" t="s">
        <v>89</v>
      </c>
      <c r="F47" s="63">
        <f>VLOOKUP(E47,項目!A$2:B$5, 2,FALSE)</f>
        <v>0</v>
      </c>
      <c r="G47" s="63" t="str">
        <f t="shared" si="0"/>
        <v>請選請選擇參賽項目</v>
      </c>
      <c r="H47" s="62"/>
      <c r="I47" s="32">
        <f>IF(F47&lt;&gt;0,VLOOKUP(F47,組別!A$1:B$3, 2,FALSE)+IF(G47="Y",750,0),0)</f>
        <v>0</v>
      </c>
      <c r="J47" s="7"/>
    </row>
    <row r="48" spans="1:10" s="5" customFormat="1" ht="22.5" customHeight="1">
      <c r="A48" s="6">
        <v>33</v>
      </c>
      <c r="B48" s="64"/>
      <c r="C48" s="64"/>
      <c r="D48" s="62" t="s">
        <v>10</v>
      </c>
      <c r="E48" s="62" t="s">
        <v>89</v>
      </c>
      <c r="F48" s="63">
        <f>VLOOKUP(E48,項目!A$2:B$5, 2,FALSE)</f>
        <v>0</v>
      </c>
      <c r="G48" s="63" t="str">
        <f t="shared" si="0"/>
        <v>請選請選擇參賽項目</v>
      </c>
      <c r="H48" s="62"/>
      <c r="I48" s="32">
        <f>IF(F48&lt;&gt;0,VLOOKUP(F48,組別!A$1:B$3, 2,FALSE)+IF(G48="Y",750,0),0)</f>
        <v>0</v>
      </c>
      <c r="J48" s="7"/>
    </row>
    <row r="49" spans="1:10" s="5" customFormat="1" ht="22.5" customHeight="1">
      <c r="A49" s="6">
        <v>34</v>
      </c>
      <c r="B49" s="64"/>
      <c r="C49" s="64"/>
      <c r="D49" s="62" t="s">
        <v>10</v>
      </c>
      <c r="E49" s="62" t="s">
        <v>89</v>
      </c>
      <c r="F49" s="63">
        <f>VLOOKUP(E49,項目!A$2:B$5, 2,FALSE)</f>
        <v>0</v>
      </c>
      <c r="G49" s="63" t="str">
        <f t="shared" si="0"/>
        <v>請選請選擇參賽項目</v>
      </c>
      <c r="H49" s="62"/>
      <c r="I49" s="32">
        <f>IF(F49&lt;&gt;0,VLOOKUP(F49,組別!A$1:B$3, 2,FALSE)+IF(G49="Y",750,0),0)</f>
        <v>0</v>
      </c>
      <c r="J49" s="7"/>
    </row>
    <row r="50" spans="1:10" s="5" customFormat="1" ht="22.5" customHeight="1">
      <c r="A50" s="6">
        <v>35</v>
      </c>
      <c r="B50" s="64"/>
      <c r="C50" s="64"/>
      <c r="D50" s="62" t="s">
        <v>10</v>
      </c>
      <c r="E50" s="62" t="s">
        <v>89</v>
      </c>
      <c r="F50" s="63">
        <f>VLOOKUP(E50,項目!A$2:B$5, 2,FALSE)</f>
        <v>0</v>
      </c>
      <c r="G50" s="63" t="str">
        <f t="shared" si="0"/>
        <v>請選請選擇參賽項目</v>
      </c>
      <c r="H50" s="62"/>
      <c r="I50" s="32">
        <f>IF(F50&lt;&gt;0,VLOOKUP(F50,組別!A$1:B$3, 2,FALSE)+IF(G50="Y",750,0),0)</f>
        <v>0</v>
      </c>
      <c r="J50" s="7"/>
    </row>
    <row r="51" spans="1:10" s="5" customFormat="1" ht="22.5" customHeight="1">
      <c r="A51" s="6">
        <v>36</v>
      </c>
      <c r="B51" s="64"/>
      <c r="C51" s="64"/>
      <c r="D51" s="62" t="s">
        <v>10</v>
      </c>
      <c r="E51" s="62" t="s">
        <v>89</v>
      </c>
      <c r="F51" s="63">
        <f>VLOOKUP(E51,項目!A$2:B$5, 2,FALSE)</f>
        <v>0</v>
      </c>
      <c r="G51" s="63" t="str">
        <f t="shared" si="0"/>
        <v>請選請選擇參賽項目</v>
      </c>
      <c r="H51" s="62"/>
      <c r="I51" s="32">
        <f>IF(F51&lt;&gt;0,VLOOKUP(F51,組別!A$1:B$3, 2,FALSE)+IF(G51="Y",750,0),0)</f>
        <v>0</v>
      </c>
      <c r="J51" s="7"/>
    </row>
    <row r="52" spans="1:10" s="5" customFormat="1" ht="22.5" customHeight="1">
      <c r="A52" s="6">
        <v>37</v>
      </c>
      <c r="B52" s="64"/>
      <c r="C52" s="64"/>
      <c r="D52" s="62" t="s">
        <v>10</v>
      </c>
      <c r="E52" s="62" t="s">
        <v>89</v>
      </c>
      <c r="F52" s="63">
        <f>VLOOKUP(E52,項目!A$2:B$5, 2,FALSE)</f>
        <v>0</v>
      </c>
      <c r="G52" s="63" t="str">
        <f t="shared" si="0"/>
        <v>請選請選擇參賽項目</v>
      </c>
      <c r="H52" s="62"/>
      <c r="I52" s="32">
        <f>IF(F52&lt;&gt;0,VLOOKUP(F52,組別!A$1:B$3, 2,FALSE)+IF(G52="Y",750,0),0)</f>
        <v>0</v>
      </c>
      <c r="J52" s="7"/>
    </row>
    <row r="53" spans="1:10" s="5" customFormat="1" ht="22.5" customHeight="1">
      <c r="A53" s="6">
        <v>38</v>
      </c>
      <c r="B53" s="64"/>
      <c r="C53" s="64"/>
      <c r="D53" s="62" t="s">
        <v>10</v>
      </c>
      <c r="E53" s="62" t="s">
        <v>89</v>
      </c>
      <c r="F53" s="63">
        <f>VLOOKUP(E53,項目!A$2:B$5, 2,FALSE)</f>
        <v>0</v>
      </c>
      <c r="G53" s="63" t="str">
        <f t="shared" si="0"/>
        <v>請選請選擇參賽項目</v>
      </c>
      <c r="H53" s="62"/>
      <c r="I53" s="32">
        <f>IF(F53&lt;&gt;0,VLOOKUP(F53,組別!A$1:B$3, 2,FALSE)+IF(G53="Y",750,0),0)</f>
        <v>0</v>
      </c>
      <c r="J53" s="7"/>
    </row>
    <row r="54" spans="1:10" s="5" customFormat="1" ht="22.5" customHeight="1">
      <c r="A54" s="6">
        <v>39</v>
      </c>
      <c r="B54" s="64"/>
      <c r="C54" s="64"/>
      <c r="D54" s="62" t="s">
        <v>10</v>
      </c>
      <c r="E54" s="62" t="s">
        <v>89</v>
      </c>
      <c r="F54" s="63">
        <f>VLOOKUP(E54,項目!A$2:B$5, 2,FALSE)</f>
        <v>0</v>
      </c>
      <c r="G54" s="63" t="str">
        <f t="shared" si="0"/>
        <v>請選請選擇參賽項目</v>
      </c>
      <c r="H54" s="62"/>
      <c r="I54" s="32">
        <f>IF(F54&lt;&gt;0,VLOOKUP(F54,組別!A$1:B$3, 2,FALSE)+IF(G54="Y",750,0),0)</f>
        <v>0</v>
      </c>
      <c r="J54" s="7"/>
    </row>
    <row r="55" spans="1:10" s="5" customFormat="1" ht="22.5" customHeight="1">
      <c r="A55" s="6">
        <v>40</v>
      </c>
      <c r="B55" s="64"/>
      <c r="C55" s="64"/>
      <c r="D55" s="62" t="s">
        <v>10</v>
      </c>
      <c r="E55" s="62" t="s">
        <v>89</v>
      </c>
      <c r="F55" s="63">
        <f>VLOOKUP(E55,項目!A$2:B$5, 2,FALSE)</f>
        <v>0</v>
      </c>
      <c r="G55" s="63" t="str">
        <f t="shared" si="0"/>
        <v>請選請選擇參賽項目</v>
      </c>
      <c r="H55" s="62"/>
      <c r="I55" s="32">
        <f>IF(F55&lt;&gt;0,VLOOKUP(F55,組別!A$1:B$3, 2,FALSE)+IF(G55="Y",750,0),0)</f>
        <v>0</v>
      </c>
      <c r="J55" s="7"/>
    </row>
    <row r="56" spans="1:10" s="5" customFormat="1" ht="22.5" customHeight="1">
      <c r="A56" s="6">
        <v>41</v>
      </c>
      <c r="B56" s="64"/>
      <c r="C56" s="64"/>
      <c r="D56" s="62" t="s">
        <v>10</v>
      </c>
      <c r="E56" s="62" t="s">
        <v>89</v>
      </c>
      <c r="F56" s="63">
        <f>VLOOKUP(E56,項目!A$2:B$5, 2,FALSE)</f>
        <v>0</v>
      </c>
      <c r="G56" s="63" t="str">
        <f t="shared" si="0"/>
        <v>請選請選擇參賽項目</v>
      </c>
      <c r="H56" s="62"/>
      <c r="I56" s="32">
        <f>IF(F56&lt;&gt;0,VLOOKUP(F56,組別!A$1:B$3, 2,FALSE)+IF(G56="Y",750,0),0)</f>
        <v>0</v>
      </c>
      <c r="J56" s="7"/>
    </row>
    <row r="57" spans="1:10" s="5" customFormat="1" ht="22.5" customHeight="1">
      <c r="A57" s="6">
        <v>42</v>
      </c>
      <c r="B57" s="64"/>
      <c r="C57" s="64"/>
      <c r="D57" s="62" t="s">
        <v>10</v>
      </c>
      <c r="E57" s="62" t="s">
        <v>89</v>
      </c>
      <c r="F57" s="63">
        <f>VLOOKUP(E57,項目!A$2:B$5, 2,FALSE)</f>
        <v>0</v>
      </c>
      <c r="G57" s="63" t="str">
        <f t="shared" si="0"/>
        <v>請選請選擇參賽項目</v>
      </c>
      <c r="H57" s="62"/>
      <c r="I57" s="32">
        <f>IF(F57&lt;&gt;0,VLOOKUP(F57,組別!A$1:B$3, 2,FALSE)+IF(G57="Y",750,0),0)</f>
        <v>0</v>
      </c>
      <c r="J57" s="7"/>
    </row>
    <row r="58" spans="1:10" s="5" customFormat="1" ht="22.5" customHeight="1">
      <c r="A58" s="6">
        <v>43</v>
      </c>
      <c r="B58" s="64"/>
      <c r="C58" s="64"/>
      <c r="D58" s="62" t="s">
        <v>10</v>
      </c>
      <c r="E58" s="62" t="s">
        <v>89</v>
      </c>
      <c r="F58" s="63">
        <f>VLOOKUP(E58,項目!A$2:B$5, 2,FALSE)</f>
        <v>0</v>
      </c>
      <c r="G58" s="63" t="str">
        <f t="shared" si="0"/>
        <v>請選請選擇參賽項目</v>
      </c>
      <c r="H58" s="62"/>
      <c r="I58" s="32">
        <f>IF(F58&lt;&gt;0,VLOOKUP(F58,組別!A$1:B$3, 2,FALSE)+IF(G58="Y",750,0),0)</f>
        <v>0</v>
      </c>
      <c r="J58" s="7"/>
    </row>
    <row r="59" spans="1:10" s="5" customFormat="1" ht="22.5" customHeight="1">
      <c r="A59" s="6">
        <v>44</v>
      </c>
      <c r="B59" s="64"/>
      <c r="C59" s="64"/>
      <c r="D59" s="62" t="s">
        <v>10</v>
      </c>
      <c r="E59" s="62" t="s">
        <v>89</v>
      </c>
      <c r="F59" s="63">
        <f>VLOOKUP(E59,項目!A$2:B$5, 2,FALSE)</f>
        <v>0</v>
      </c>
      <c r="G59" s="63" t="str">
        <f t="shared" si="0"/>
        <v>請選請選擇參賽項目</v>
      </c>
      <c r="H59" s="62"/>
      <c r="I59" s="32">
        <f>IF(F59&lt;&gt;0,VLOOKUP(F59,組別!A$1:B$3, 2,FALSE)+IF(G59="Y",750,0),0)</f>
        <v>0</v>
      </c>
      <c r="J59" s="7"/>
    </row>
    <row r="60" spans="1:10" s="5" customFormat="1" ht="22.5" customHeight="1">
      <c r="A60" s="6">
        <v>45</v>
      </c>
      <c r="B60" s="64"/>
      <c r="C60" s="64"/>
      <c r="D60" s="62" t="s">
        <v>10</v>
      </c>
      <c r="E60" s="62" t="s">
        <v>89</v>
      </c>
      <c r="F60" s="63">
        <f>VLOOKUP(E60,項目!A$2:B$5, 2,FALSE)</f>
        <v>0</v>
      </c>
      <c r="G60" s="63" t="str">
        <f t="shared" si="0"/>
        <v>請選請選擇參賽項目</v>
      </c>
      <c r="H60" s="62"/>
      <c r="I60" s="32">
        <f>IF(F60&lt;&gt;0,VLOOKUP(F60,組別!A$1:B$3, 2,FALSE)+IF(G60="Y",750,0),0)</f>
        <v>0</v>
      </c>
      <c r="J60" s="7"/>
    </row>
    <row r="61" spans="1:10" s="5" customFormat="1" ht="22.5" customHeight="1">
      <c r="A61" s="6">
        <v>46</v>
      </c>
      <c r="B61" s="64"/>
      <c r="C61" s="64"/>
      <c r="D61" s="62" t="s">
        <v>10</v>
      </c>
      <c r="E61" s="62" t="s">
        <v>89</v>
      </c>
      <c r="F61" s="63">
        <f>VLOOKUP(E61,項目!A$2:B$5, 2,FALSE)</f>
        <v>0</v>
      </c>
      <c r="G61" s="63" t="str">
        <f t="shared" si="0"/>
        <v>請選請選擇參賽項目</v>
      </c>
      <c r="H61" s="62"/>
      <c r="I61" s="32">
        <f>IF(F61&lt;&gt;0,VLOOKUP(F61,組別!A$1:B$3, 2,FALSE)+IF(G61="Y",750,0),0)</f>
        <v>0</v>
      </c>
      <c r="J61" s="7"/>
    </row>
    <row r="62" spans="1:10" s="5" customFormat="1" ht="22.5" customHeight="1">
      <c r="A62" s="6">
        <v>47</v>
      </c>
      <c r="B62" s="64"/>
      <c r="C62" s="64"/>
      <c r="D62" s="62" t="s">
        <v>10</v>
      </c>
      <c r="E62" s="62" t="s">
        <v>89</v>
      </c>
      <c r="F62" s="63">
        <f>VLOOKUP(E62,項目!A$2:B$5, 2,FALSE)</f>
        <v>0</v>
      </c>
      <c r="G62" s="63" t="str">
        <f t="shared" si="0"/>
        <v>請選請選擇參賽項目</v>
      </c>
      <c r="H62" s="62"/>
      <c r="I62" s="32">
        <f>IF(F62&lt;&gt;0,VLOOKUP(F62,組別!A$1:B$3, 2,FALSE)+IF(G62="Y",750,0),0)</f>
        <v>0</v>
      </c>
      <c r="J62" s="7"/>
    </row>
    <row r="63" spans="1:10" s="5" customFormat="1" ht="22.5" customHeight="1">
      <c r="A63" s="6">
        <v>48</v>
      </c>
      <c r="B63" s="64"/>
      <c r="C63" s="64"/>
      <c r="D63" s="62" t="s">
        <v>10</v>
      </c>
      <c r="E63" s="62" t="s">
        <v>89</v>
      </c>
      <c r="F63" s="63">
        <f>VLOOKUP(E63,項目!A$2:B$5, 2,FALSE)</f>
        <v>0</v>
      </c>
      <c r="G63" s="63" t="str">
        <f t="shared" si="0"/>
        <v>請選請選擇參賽項目</v>
      </c>
      <c r="H63" s="62"/>
      <c r="I63" s="32">
        <f>IF(F63&lt;&gt;0,VLOOKUP(F63,組別!A$1:B$3, 2,FALSE)+IF(G63="Y",750,0),0)</f>
        <v>0</v>
      </c>
      <c r="J63" s="7"/>
    </row>
    <row r="64" spans="1:10" s="5" customFormat="1" ht="22.5" customHeight="1">
      <c r="A64" s="6">
        <v>49</v>
      </c>
      <c r="B64" s="64"/>
      <c r="C64" s="64"/>
      <c r="D64" s="62" t="s">
        <v>10</v>
      </c>
      <c r="E64" s="62" t="s">
        <v>89</v>
      </c>
      <c r="F64" s="63">
        <f>VLOOKUP(E64,項目!A$2:B$5, 2,FALSE)</f>
        <v>0</v>
      </c>
      <c r="G64" s="63" t="str">
        <f t="shared" si="0"/>
        <v>請選請選擇參賽項目</v>
      </c>
      <c r="H64" s="62"/>
      <c r="I64" s="32">
        <f>IF(F64&lt;&gt;0,VLOOKUP(F64,組別!A$1:B$3, 2,FALSE)+IF(G64="Y",750,0),0)</f>
        <v>0</v>
      </c>
      <c r="J64" s="7"/>
    </row>
    <row r="65" spans="1:10" s="5" customFormat="1" ht="22.5" customHeight="1">
      <c r="A65" s="6">
        <v>50</v>
      </c>
      <c r="B65" s="64"/>
      <c r="C65" s="64"/>
      <c r="D65" s="62" t="s">
        <v>10</v>
      </c>
      <c r="E65" s="62" t="s">
        <v>89</v>
      </c>
      <c r="F65" s="63">
        <f>VLOOKUP(E65,項目!A$2:B$5, 2,FALSE)</f>
        <v>0</v>
      </c>
      <c r="G65" s="63" t="str">
        <f t="shared" si="0"/>
        <v>請選請選擇參賽項目</v>
      </c>
      <c r="H65" s="62"/>
      <c r="I65" s="32">
        <f>IF(F65&lt;&gt;0,VLOOKUP(F65,組別!A$1:B$3, 2,FALSE)+IF(G65="Y",750,0),0)</f>
        <v>0</v>
      </c>
      <c r="J65" s="7"/>
    </row>
    <row r="66" spans="1:10" s="5" customFormat="1" ht="22.5" customHeight="1">
      <c r="A66" s="6">
        <v>51</v>
      </c>
      <c r="B66" s="64"/>
      <c r="C66" s="64"/>
      <c r="D66" s="62" t="s">
        <v>10</v>
      </c>
      <c r="E66" s="62" t="s">
        <v>89</v>
      </c>
      <c r="F66" s="63">
        <f>VLOOKUP(E66,項目!A$2:B$5, 2,FALSE)</f>
        <v>0</v>
      </c>
      <c r="G66" s="63" t="str">
        <f t="shared" si="0"/>
        <v>請選請選擇參賽項目</v>
      </c>
      <c r="H66" s="62"/>
      <c r="I66" s="32">
        <f>IF(F66&lt;&gt;0,VLOOKUP(F66,組別!A$1:B$3, 2,FALSE)+IF(G66="Y",750,0),0)</f>
        <v>0</v>
      </c>
      <c r="J66" s="7"/>
    </row>
    <row r="67" spans="1:10" s="5" customFormat="1" ht="22.5" customHeight="1">
      <c r="A67" s="6">
        <v>52</v>
      </c>
      <c r="B67" s="64"/>
      <c r="C67" s="64"/>
      <c r="D67" s="62" t="s">
        <v>10</v>
      </c>
      <c r="E67" s="62" t="s">
        <v>89</v>
      </c>
      <c r="F67" s="63">
        <f>VLOOKUP(E67,項目!A$2:B$5, 2,FALSE)</f>
        <v>0</v>
      </c>
      <c r="G67" s="63" t="str">
        <f t="shared" si="0"/>
        <v>請選請選擇參賽項目</v>
      </c>
      <c r="H67" s="62"/>
      <c r="I67" s="32">
        <f>IF(F67&lt;&gt;0,VLOOKUP(F67,組別!A$1:B$3, 2,FALSE)+IF(G67="Y",750,0),0)</f>
        <v>0</v>
      </c>
      <c r="J67" s="7"/>
    </row>
    <row r="68" spans="1:10" s="5" customFormat="1" ht="22.5" customHeight="1">
      <c r="A68" s="6">
        <v>53</v>
      </c>
      <c r="B68" s="64"/>
      <c r="C68" s="64"/>
      <c r="D68" s="62" t="s">
        <v>10</v>
      </c>
      <c r="E68" s="62" t="s">
        <v>89</v>
      </c>
      <c r="F68" s="63">
        <f>VLOOKUP(E68,項目!A$2:B$5, 2,FALSE)</f>
        <v>0</v>
      </c>
      <c r="G68" s="63" t="str">
        <f t="shared" si="0"/>
        <v>請選請選擇參賽項目</v>
      </c>
      <c r="H68" s="62"/>
      <c r="I68" s="32">
        <f>IF(F68&lt;&gt;0,VLOOKUP(F68,組別!A$1:B$3, 2,FALSE)+IF(G68="Y",750,0),0)</f>
        <v>0</v>
      </c>
      <c r="J68" s="7"/>
    </row>
    <row r="69" spans="1:10" s="5" customFormat="1" ht="22.5" customHeight="1">
      <c r="A69" s="6">
        <v>54</v>
      </c>
      <c r="B69" s="64"/>
      <c r="C69" s="64"/>
      <c r="D69" s="62" t="s">
        <v>10</v>
      </c>
      <c r="E69" s="62" t="s">
        <v>89</v>
      </c>
      <c r="F69" s="63">
        <f>VLOOKUP(E69,項目!A$2:B$5, 2,FALSE)</f>
        <v>0</v>
      </c>
      <c r="G69" s="63" t="str">
        <f t="shared" si="0"/>
        <v>請選請選擇參賽項目</v>
      </c>
      <c r="H69" s="62"/>
      <c r="I69" s="32">
        <f>IF(F69&lt;&gt;0,VLOOKUP(F69,組別!A$1:B$3, 2,FALSE)+IF(G69="Y",750,0),0)</f>
        <v>0</v>
      </c>
      <c r="J69" s="7"/>
    </row>
    <row r="70" spans="1:10" s="5" customFormat="1" ht="22.5" customHeight="1">
      <c r="A70" s="6">
        <v>55</v>
      </c>
      <c r="B70" s="64"/>
      <c r="C70" s="64"/>
      <c r="D70" s="62" t="s">
        <v>10</v>
      </c>
      <c r="E70" s="62" t="s">
        <v>89</v>
      </c>
      <c r="F70" s="63">
        <f>VLOOKUP(E70,項目!A$2:B$5, 2,FALSE)</f>
        <v>0</v>
      </c>
      <c r="G70" s="63" t="str">
        <f t="shared" si="0"/>
        <v>請選請選擇參賽項目</v>
      </c>
      <c r="H70" s="62"/>
      <c r="I70" s="32">
        <f>IF(F70&lt;&gt;0,VLOOKUP(F70,組別!A$1:B$3, 2,FALSE)+IF(G70="Y",750,0),0)</f>
        <v>0</v>
      </c>
      <c r="J70" s="7"/>
    </row>
    <row r="71" spans="1:10" s="5" customFormat="1" ht="22.5" customHeight="1">
      <c r="A71" s="6">
        <v>56</v>
      </c>
      <c r="B71" s="64"/>
      <c r="C71" s="64"/>
      <c r="D71" s="62" t="s">
        <v>10</v>
      </c>
      <c r="E71" s="62" t="s">
        <v>89</v>
      </c>
      <c r="F71" s="63">
        <f>VLOOKUP(E71,項目!A$2:B$5, 2,FALSE)</f>
        <v>0</v>
      </c>
      <c r="G71" s="63" t="str">
        <f t="shared" si="0"/>
        <v>請選請選擇參賽項目</v>
      </c>
      <c r="H71" s="62"/>
      <c r="I71" s="32">
        <f>IF(F71&lt;&gt;0,VLOOKUP(F71,組別!A$1:B$3, 2,FALSE)+IF(G71="Y",750,0),0)</f>
        <v>0</v>
      </c>
      <c r="J71" s="7"/>
    </row>
    <row r="72" spans="1:10" s="5" customFormat="1" ht="22.5" customHeight="1">
      <c r="A72" s="6">
        <v>57</v>
      </c>
      <c r="B72" s="64"/>
      <c r="C72" s="64"/>
      <c r="D72" s="62" t="s">
        <v>10</v>
      </c>
      <c r="E72" s="62" t="s">
        <v>89</v>
      </c>
      <c r="F72" s="63">
        <f>VLOOKUP(E72,項目!A$2:B$5, 2,FALSE)</f>
        <v>0</v>
      </c>
      <c r="G72" s="63" t="str">
        <f t="shared" si="0"/>
        <v>請選請選擇參賽項目</v>
      </c>
      <c r="H72" s="62"/>
      <c r="I72" s="32">
        <f>IF(F72&lt;&gt;0,VLOOKUP(F72,組別!A$1:B$3, 2,FALSE)+IF(G72="Y",750,0),0)</f>
        <v>0</v>
      </c>
      <c r="J72" s="7"/>
    </row>
    <row r="73" spans="1:10" s="5" customFormat="1" ht="22.5" customHeight="1">
      <c r="A73" s="6">
        <v>58</v>
      </c>
      <c r="B73" s="64"/>
      <c r="C73" s="64"/>
      <c r="D73" s="62" t="s">
        <v>10</v>
      </c>
      <c r="E73" s="62" t="s">
        <v>89</v>
      </c>
      <c r="F73" s="63">
        <f>VLOOKUP(E73,項目!A$2:B$5, 2,FALSE)</f>
        <v>0</v>
      </c>
      <c r="G73" s="63" t="str">
        <f t="shared" si="0"/>
        <v>請選請選擇參賽項目</v>
      </c>
      <c r="H73" s="62"/>
      <c r="I73" s="32">
        <f>IF(F73&lt;&gt;0,VLOOKUP(F73,組別!A$1:B$3, 2,FALSE)+IF(G73="Y",750,0),0)</f>
        <v>0</v>
      </c>
      <c r="J73" s="7"/>
    </row>
    <row r="74" spans="1:10" s="5" customFormat="1" ht="22.5" customHeight="1">
      <c r="A74" s="6">
        <v>59</v>
      </c>
      <c r="B74" s="64"/>
      <c r="C74" s="64"/>
      <c r="D74" s="62" t="s">
        <v>10</v>
      </c>
      <c r="E74" s="62" t="s">
        <v>89</v>
      </c>
      <c r="F74" s="63">
        <f>VLOOKUP(E74,項目!A$2:B$5, 2,FALSE)</f>
        <v>0</v>
      </c>
      <c r="G74" s="63" t="str">
        <f t="shared" si="0"/>
        <v>請選請選擇參賽項目</v>
      </c>
      <c r="H74" s="62"/>
      <c r="I74" s="32">
        <f>IF(F74&lt;&gt;0,VLOOKUP(F74,組別!A$1:B$3, 2,FALSE)+IF(G74="Y",750,0),0)</f>
        <v>0</v>
      </c>
      <c r="J74" s="7"/>
    </row>
    <row r="75" spans="1:10" s="5" customFormat="1" ht="22.5" customHeight="1">
      <c r="A75" s="6">
        <v>60</v>
      </c>
      <c r="B75" s="64"/>
      <c r="C75" s="64"/>
      <c r="D75" s="62" t="s">
        <v>10</v>
      </c>
      <c r="E75" s="62" t="s">
        <v>89</v>
      </c>
      <c r="F75" s="63">
        <f>VLOOKUP(E75,項目!A$2:B$5, 2,FALSE)</f>
        <v>0</v>
      </c>
      <c r="G75" s="63" t="str">
        <f t="shared" ref="G75:G108" si="1">IF(E75="數學組+奧數組",CONCATENATE(CONCATENATE(LEFT(D75,2),"數學組+",CONCATENATE(LEFT(D75,2),"奧數組"))),CONCATENATE(LEFT(D75,2),E75))</f>
        <v>請選請選擇參賽項目</v>
      </c>
      <c r="H75" s="62"/>
      <c r="I75" s="32">
        <f>IF(F75&lt;&gt;0,VLOOKUP(F75,組別!A$1:B$3, 2,FALSE)+IF(G75="Y",750,0),0)</f>
        <v>0</v>
      </c>
      <c r="J75" s="7"/>
    </row>
    <row r="76" spans="1:10" ht="22.5" customHeight="1">
      <c r="A76" s="6">
        <v>61</v>
      </c>
      <c r="B76" s="64"/>
      <c r="C76" s="64"/>
      <c r="D76" s="62" t="s">
        <v>10</v>
      </c>
      <c r="E76" s="62" t="s">
        <v>89</v>
      </c>
      <c r="F76" s="63">
        <f>VLOOKUP(E76,項目!A$2:B$5, 2,FALSE)</f>
        <v>0</v>
      </c>
      <c r="G76" s="63" t="str">
        <f t="shared" si="1"/>
        <v>請選請選擇參賽項目</v>
      </c>
      <c r="H76" s="62"/>
      <c r="I76" s="32">
        <f>IF(F76&lt;&gt;0,VLOOKUP(F76,組別!A$1:B$3, 2,FALSE)+IF(G76="Y",750,0),0)</f>
        <v>0</v>
      </c>
      <c r="J76" s="7"/>
    </row>
    <row r="77" spans="1:10" ht="22.5" customHeight="1">
      <c r="A77" s="6">
        <v>62</v>
      </c>
      <c r="B77" s="64"/>
      <c r="C77" s="64"/>
      <c r="D77" s="62" t="s">
        <v>10</v>
      </c>
      <c r="E77" s="62" t="s">
        <v>89</v>
      </c>
      <c r="F77" s="63">
        <f>VLOOKUP(E77,項目!A$2:B$5, 2,FALSE)</f>
        <v>0</v>
      </c>
      <c r="G77" s="63" t="str">
        <f t="shared" si="1"/>
        <v>請選請選擇參賽項目</v>
      </c>
      <c r="H77" s="62"/>
      <c r="I77" s="32">
        <f>IF(F77&lt;&gt;0,VLOOKUP(F77,組別!A$1:B$3, 2,FALSE)+IF(G77="Y",750,0),0)</f>
        <v>0</v>
      </c>
      <c r="J77" s="7"/>
    </row>
    <row r="78" spans="1:10" ht="22.5" customHeight="1">
      <c r="A78" s="6">
        <v>63</v>
      </c>
      <c r="B78" s="64"/>
      <c r="C78" s="64"/>
      <c r="D78" s="62" t="s">
        <v>10</v>
      </c>
      <c r="E78" s="62" t="s">
        <v>89</v>
      </c>
      <c r="F78" s="63">
        <f>VLOOKUP(E78,項目!A$2:B$5, 2,FALSE)</f>
        <v>0</v>
      </c>
      <c r="G78" s="63" t="str">
        <f t="shared" si="1"/>
        <v>請選請選擇參賽項目</v>
      </c>
      <c r="H78" s="62"/>
      <c r="I78" s="32">
        <f>IF(F78&lt;&gt;0,VLOOKUP(F78,組別!A$1:B$3, 2,FALSE)+IF(G78="Y",750,0),0)</f>
        <v>0</v>
      </c>
      <c r="J78" s="7"/>
    </row>
    <row r="79" spans="1:10" ht="22.5" customHeight="1">
      <c r="A79" s="6">
        <v>64</v>
      </c>
      <c r="B79" s="64"/>
      <c r="C79" s="64"/>
      <c r="D79" s="62" t="s">
        <v>10</v>
      </c>
      <c r="E79" s="62" t="s">
        <v>89</v>
      </c>
      <c r="F79" s="63">
        <f>VLOOKUP(E79,項目!A$2:B$5, 2,FALSE)</f>
        <v>0</v>
      </c>
      <c r="G79" s="63" t="str">
        <f t="shared" si="1"/>
        <v>請選請選擇參賽項目</v>
      </c>
      <c r="H79" s="62"/>
      <c r="I79" s="32">
        <f>IF(F79&lt;&gt;0,VLOOKUP(F79,組別!A$1:B$3, 2,FALSE)+IF(G79="Y",750,0),0)</f>
        <v>0</v>
      </c>
      <c r="J79" s="7"/>
    </row>
    <row r="80" spans="1:10" ht="22.5" customHeight="1">
      <c r="A80" s="6">
        <v>65</v>
      </c>
      <c r="B80" s="64"/>
      <c r="C80" s="64"/>
      <c r="D80" s="62" t="s">
        <v>10</v>
      </c>
      <c r="E80" s="62" t="s">
        <v>89</v>
      </c>
      <c r="F80" s="63">
        <f>VLOOKUP(E80,項目!A$2:B$5, 2,FALSE)</f>
        <v>0</v>
      </c>
      <c r="G80" s="63" t="str">
        <f t="shared" si="1"/>
        <v>請選請選擇參賽項目</v>
      </c>
      <c r="H80" s="62"/>
      <c r="I80" s="32">
        <f>IF(F80&lt;&gt;0,VLOOKUP(F80,組別!A$1:B$3, 2,FALSE)+IF(G80="Y",750,0),0)</f>
        <v>0</v>
      </c>
      <c r="J80" s="7"/>
    </row>
    <row r="81" spans="1:10" ht="22.5" customHeight="1">
      <c r="A81" s="6">
        <v>66</v>
      </c>
      <c r="B81" s="64"/>
      <c r="C81" s="64"/>
      <c r="D81" s="62" t="s">
        <v>10</v>
      </c>
      <c r="E81" s="62" t="s">
        <v>89</v>
      </c>
      <c r="F81" s="63">
        <f>VLOOKUP(E81,項目!A$2:B$5, 2,FALSE)</f>
        <v>0</v>
      </c>
      <c r="G81" s="63" t="str">
        <f t="shared" si="1"/>
        <v>請選請選擇參賽項目</v>
      </c>
      <c r="H81" s="62"/>
      <c r="I81" s="32">
        <f>IF(F81&lt;&gt;0,VLOOKUP(F81,組別!A$1:B$3, 2,FALSE)+IF(G81="Y",750,0),0)</f>
        <v>0</v>
      </c>
      <c r="J81" s="7"/>
    </row>
    <row r="82" spans="1:10" ht="22.5" customHeight="1">
      <c r="A82" s="6">
        <v>67</v>
      </c>
      <c r="B82" s="64"/>
      <c r="C82" s="64"/>
      <c r="D82" s="62" t="s">
        <v>10</v>
      </c>
      <c r="E82" s="62" t="s">
        <v>89</v>
      </c>
      <c r="F82" s="63">
        <f>VLOOKUP(E82,項目!A$2:B$5, 2,FALSE)</f>
        <v>0</v>
      </c>
      <c r="G82" s="63" t="str">
        <f t="shared" si="1"/>
        <v>請選請選擇參賽項目</v>
      </c>
      <c r="H82" s="62"/>
      <c r="I82" s="32">
        <f>IF(F82&lt;&gt;0,VLOOKUP(F82,組別!A$1:B$3, 2,FALSE)+IF(G82="Y",750,0),0)</f>
        <v>0</v>
      </c>
      <c r="J82" s="7"/>
    </row>
    <row r="83" spans="1:10" ht="22.5" customHeight="1">
      <c r="A83" s="6">
        <v>68</v>
      </c>
      <c r="B83" s="64"/>
      <c r="C83" s="64"/>
      <c r="D83" s="62" t="s">
        <v>10</v>
      </c>
      <c r="E83" s="62" t="s">
        <v>89</v>
      </c>
      <c r="F83" s="63">
        <f>VLOOKUP(E83,項目!A$2:B$5, 2,FALSE)</f>
        <v>0</v>
      </c>
      <c r="G83" s="63" t="str">
        <f t="shared" si="1"/>
        <v>請選請選擇參賽項目</v>
      </c>
      <c r="H83" s="62"/>
      <c r="I83" s="32">
        <f>IF(F83&lt;&gt;0,VLOOKUP(F83,組別!A$1:B$3, 2,FALSE)+IF(G83="Y",750,0),0)</f>
        <v>0</v>
      </c>
      <c r="J83" s="7"/>
    </row>
    <row r="84" spans="1:10" ht="22.5" customHeight="1">
      <c r="A84" s="6">
        <v>69</v>
      </c>
      <c r="B84" s="64"/>
      <c r="C84" s="64"/>
      <c r="D84" s="62" t="s">
        <v>10</v>
      </c>
      <c r="E84" s="62" t="s">
        <v>89</v>
      </c>
      <c r="F84" s="63">
        <f>VLOOKUP(E84,項目!A$2:B$5, 2,FALSE)</f>
        <v>0</v>
      </c>
      <c r="G84" s="63" t="str">
        <f t="shared" si="1"/>
        <v>請選請選擇參賽項目</v>
      </c>
      <c r="H84" s="62"/>
      <c r="I84" s="32">
        <f>IF(F84&lt;&gt;0,VLOOKUP(F84,組別!A$1:B$3, 2,FALSE)+IF(G84="Y",750,0),0)</f>
        <v>0</v>
      </c>
      <c r="J84" s="7"/>
    </row>
    <row r="85" spans="1:10" ht="22.5" customHeight="1">
      <c r="A85" s="6">
        <v>70</v>
      </c>
      <c r="B85" s="64"/>
      <c r="C85" s="64"/>
      <c r="D85" s="62" t="s">
        <v>10</v>
      </c>
      <c r="E85" s="62" t="s">
        <v>89</v>
      </c>
      <c r="F85" s="63">
        <f>VLOOKUP(E85,項目!A$2:B$5, 2,FALSE)</f>
        <v>0</v>
      </c>
      <c r="G85" s="63" t="str">
        <f t="shared" si="1"/>
        <v>請選請選擇參賽項目</v>
      </c>
      <c r="H85" s="62"/>
      <c r="I85" s="32">
        <f>IF(F85&lt;&gt;0,VLOOKUP(F85,組別!A$1:B$3, 2,FALSE)+IF(G85="Y",750,0),0)</f>
        <v>0</v>
      </c>
      <c r="J85" s="7"/>
    </row>
    <row r="86" spans="1:10" ht="22.5" customHeight="1">
      <c r="A86" s="6">
        <v>71</v>
      </c>
      <c r="B86" s="64"/>
      <c r="C86" s="64"/>
      <c r="D86" s="62" t="s">
        <v>10</v>
      </c>
      <c r="E86" s="62" t="s">
        <v>89</v>
      </c>
      <c r="F86" s="63">
        <f>VLOOKUP(E86,項目!A$2:B$5, 2,FALSE)</f>
        <v>0</v>
      </c>
      <c r="G86" s="63" t="str">
        <f t="shared" si="1"/>
        <v>請選請選擇參賽項目</v>
      </c>
      <c r="H86" s="62"/>
      <c r="I86" s="32">
        <f>IF(F86&lt;&gt;0,VLOOKUP(F86,組別!A$1:B$3, 2,FALSE)+IF(G86="Y",750,0),0)</f>
        <v>0</v>
      </c>
      <c r="J86" s="7"/>
    </row>
    <row r="87" spans="1:10" ht="22.5" customHeight="1">
      <c r="A87" s="6">
        <v>72</v>
      </c>
      <c r="B87" s="64"/>
      <c r="C87" s="64"/>
      <c r="D87" s="62" t="s">
        <v>10</v>
      </c>
      <c r="E87" s="62" t="s">
        <v>89</v>
      </c>
      <c r="F87" s="63">
        <f>VLOOKUP(E87,項目!A$2:B$5, 2,FALSE)</f>
        <v>0</v>
      </c>
      <c r="G87" s="63" t="str">
        <f t="shared" si="1"/>
        <v>請選請選擇參賽項目</v>
      </c>
      <c r="H87" s="62"/>
      <c r="I87" s="32">
        <f>IF(F87&lt;&gt;0,VLOOKUP(F87,組別!A$1:B$3, 2,FALSE)+IF(G87="Y",750,0),0)</f>
        <v>0</v>
      </c>
      <c r="J87" s="7"/>
    </row>
    <row r="88" spans="1:10" ht="22.5" customHeight="1">
      <c r="A88" s="6">
        <v>73</v>
      </c>
      <c r="B88" s="64"/>
      <c r="C88" s="64"/>
      <c r="D88" s="62" t="s">
        <v>10</v>
      </c>
      <c r="E88" s="62" t="s">
        <v>89</v>
      </c>
      <c r="F88" s="63">
        <f>VLOOKUP(E88,項目!A$2:B$5, 2,FALSE)</f>
        <v>0</v>
      </c>
      <c r="G88" s="63" t="str">
        <f t="shared" si="1"/>
        <v>請選請選擇參賽項目</v>
      </c>
      <c r="H88" s="62"/>
      <c r="I88" s="32">
        <f>IF(F88&lt;&gt;0,VLOOKUP(F88,組別!A$1:B$3, 2,FALSE)+IF(G88="Y",750,0),0)</f>
        <v>0</v>
      </c>
      <c r="J88" s="7"/>
    </row>
    <row r="89" spans="1:10" ht="22.5" customHeight="1">
      <c r="A89" s="6">
        <v>74</v>
      </c>
      <c r="B89" s="64"/>
      <c r="C89" s="64"/>
      <c r="D89" s="62" t="s">
        <v>10</v>
      </c>
      <c r="E89" s="62" t="s">
        <v>89</v>
      </c>
      <c r="F89" s="63">
        <f>VLOOKUP(E89,項目!A$2:B$5, 2,FALSE)</f>
        <v>0</v>
      </c>
      <c r="G89" s="63" t="str">
        <f t="shared" si="1"/>
        <v>請選請選擇參賽項目</v>
      </c>
      <c r="H89" s="62"/>
      <c r="I89" s="32">
        <f>IF(F89&lt;&gt;0,VLOOKUP(F89,組別!A$1:B$3, 2,FALSE)+IF(G89="Y",750,0),0)</f>
        <v>0</v>
      </c>
      <c r="J89" s="7"/>
    </row>
    <row r="90" spans="1:10" ht="22.5" customHeight="1">
      <c r="A90" s="6">
        <v>75</v>
      </c>
      <c r="B90" s="64"/>
      <c r="C90" s="64"/>
      <c r="D90" s="62" t="s">
        <v>10</v>
      </c>
      <c r="E90" s="62" t="s">
        <v>89</v>
      </c>
      <c r="F90" s="63">
        <f>VLOOKUP(E90,項目!A$2:B$5, 2,FALSE)</f>
        <v>0</v>
      </c>
      <c r="G90" s="63" t="str">
        <f t="shared" si="1"/>
        <v>請選請選擇參賽項目</v>
      </c>
      <c r="H90" s="62"/>
      <c r="I90" s="32">
        <f>IF(F90&lt;&gt;0,VLOOKUP(F90,組別!A$1:B$3, 2,FALSE)+IF(G90="Y",750,0),0)</f>
        <v>0</v>
      </c>
      <c r="J90" s="7"/>
    </row>
    <row r="91" spans="1:10" ht="22.5" customHeight="1">
      <c r="A91" s="6">
        <v>76</v>
      </c>
      <c r="B91" s="64"/>
      <c r="C91" s="64"/>
      <c r="D91" s="62" t="s">
        <v>10</v>
      </c>
      <c r="E91" s="62" t="s">
        <v>89</v>
      </c>
      <c r="F91" s="63">
        <f>VLOOKUP(E91,項目!A$2:B$5, 2,FALSE)</f>
        <v>0</v>
      </c>
      <c r="G91" s="63" t="str">
        <f t="shared" si="1"/>
        <v>請選請選擇參賽項目</v>
      </c>
      <c r="H91" s="62"/>
      <c r="I91" s="32">
        <f>IF(F91&lt;&gt;0,VLOOKUP(F91,組別!A$1:B$3, 2,FALSE)+IF(G91="Y",750,0),0)</f>
        <v>0</v>
      </c>
      <c r="J91" s="7"/>
    </row>
    <row r="92" spans="1:10" ht="22.5" customHeight="1">
      <c r="A92" s="6">
        <v>77</v>
      </c>
      <c r="B92" s="64"/>
      <c r="C92" s="64"/>
      <c r="D92" s="62" t="s">
        <v>10</v>
      </c>
      <c r="E92" s="62" t="s">
        <v>89</v>
      </c>
      <c r="F92" s="63">
        <f>VLOOKUP(E92,項目!A$2:B$5, 2,FALSE)</f>
        <v>0</v>
      </c>
      <c r="G92" s="63" t="str">
        <f t="shared" si="1"/>
        <v>請選請選擇參賽項目</v>
      </c>
      <c r="H92" s="62"/>
      <c r="I92" s="32">
        <f>IF(F92&lt;&gt;0,VLOOKUP(F92,組別!A$1:B$3, 2,FALSE)+IF(G92="Y",750,0),0)</f>
        <v>0</v>
      </c>
      <c r="J92" s="7"/>
    </row>
    <row r="93" spans="1:10" ht="22.5" customHeight="1">
      <c r="A93" s="6">
        <v>78</v>
      </c>
      <c r="B93" s="64"/>
      <c r="C93" s="64"/>
      <c r="D93" s="62" t="s">
        <v>10</v>
      </c>
      <c r="E93" s="62" t="s">
        <v>89</v>
      </c>
      <c r="F93" s="63">
        <f>VLOOKUP(E93,項目!A$2:B$5, 2,FALSE)</f>
        <v>0</v>
      </c>
      <c r="G93" s="63" t="str">
        <f t="shared" si="1"/>
        <v>請選請選擇參賽項目</v>
      </c>
      <c r="H93" s="62"/>
      <c r="I93" s="32">
        <f>IF(F93&lt;&gt;0,VLOOKUP(F93,組別!A$1:B$3, 2,FALSE)+IF(G93="Y",750,0),0)</f>
        <v>0</v>
      </c>
      <c r="J93" s="7"/>
    </row>
    <row r="94" spans="1:10" ht="22.5" customHeight="1">
      <c r="A94" s="6">
        <v>79</v>
      </c>
      <c r="B94" s="64"/>
      <c r="C94" s="64"/>
      <c r="D94" s="62" t="s">
        <v>10</v>
      </c>
      <c r="E94" s="62" t="s">
        <v>89</v>
      </c>
      <c r="F94" s="63">
        <f>VLOOKUP(E94,項目!A$2:B$5, 2,FALSE)</f>
        <v>0</v>
      </c>
      <c r="G94" s="63" t="str">
        <f t="shared" si="1"/>
        <v>請選請選擇參賽項目</v>
      </c>
      <c r="H94" s="62"/>
      <c r="I94" s="32">
        <f>IF(F94&lt;&gt;0,VLOOKUP(F94,組別!A$1:B$3, 2,FALSE)+IF(G94="Y",750,0),0)</f>
        <v>0</v>
      </c>
      <c r="J94" s="7"/>
    </row>
    <row r="95" spans="1:10" ht="22.5" customHeight="1">
      <c r="A95" s="6">
        <v>80</v>
      </c>
      <c r="B95" s="64"/>
      <c r="C95" s="64"/>
      <c r="D95" s="62" t="s">
        <v>10</v>
      </c>
      <c r="E95" s="62" t="s">
        <v>89</v>
      </c>
      <c r="F95" s="63">
        <f>VLOOKUP(E95,項目!A$2:B$5, 2,FALSE)</f>
        <v>0</v>
      </c>
      <c r="G95" s="63" t="str">
        <f t="shared" si="1"/>
        <v>請選請選擇參賽項目</v>
      </c>
      <c r="H95" s="62"/>
      <c r="I95" s="32">
        <f>IF(F95&lt;&gt;0,VLOOKUP(F95,組別!A$1:B$3, 2,FALSE)+IF(G95="Y",750,0),0)</f>
        <v>0</v>
      </c>
      <c r="J95" s="7"/>
    </row>
    <row r="96" spans="1:10" ht="22.5" customHeight="1">
      <c r="A96" s="6">
        <v>81</v>
      </c>
      <c r="B96" s="64"/>
      <c r="C96" s="64"/>
      <c r="D96" s="62" t="s">
        <v>10</v>
      </c>
      <c r="E96" s="62" t="s">
        <v>89</v>
      </c>
      <c r="F96" s="63">
        <f>VLOOKUP(E96,項目!A$2:B$5, 2,FALSE)</f>
        <v>0</v>
      </c>
      <c r="G96" s="63" t="str">
        <f t="shared" si="1"/>
        <v>請選請選擇參賽項目</v>
      </c>
      <c r="H96" s="62"/>
      <c r="I96" s="32">
        <f>IF(F96&lt;&gt;0,VLOOKUP(F96,組別!A$1:B$3, 2,FALSE)+IF(G96="Y",750,0),0)</f>
        <v>0</v>
      </c>
      <c r="J96" s="7"/>
    </row>
    <row r="97" spans="1:10" ht="22.5" customHeight="1">
      <c r="A97" s="6">
        <v>82</v>
      </c>
      <c r="B97" s="64"/>
      <c r="C97" s="64"/>
      <c r="D97" s="62" t="s">
        <v>10</v>
      </c>
      <c r="E97" s="62" t="s">
        <v>89</v>
      </c>
      <c r="F97" s="63">
        <f>VLOOKUP(E97,項目!A$2:B$5, 2,FALSE)</f>
        <v>0</v>
      </c>
      <c r="G97" s="63" t="str">
        <f t="shared" si="1"/>
        <v>請選請選擇參賽項目</v>
      </c>
      <c r="H97" s="62"/>
      <c r="I97" s="32">
        <f>IF(F97&lt;&gt;0,VLOOKUP(F97,組別!A$1:B$3, 2,FALSE)+IF(G97="Y",750,0),0)</f>
        <v>0</v>
      </c>
      <c r="J97" s="7"/>
    </row>
    <row r="98" spans="1:10" ht="22.5" customHeight="1">
      <c r="A98" s="6">
        <v>83</v>
      </c>
      <c r="B98" s="64"/>
      <c r="C98" s="64"/>
      <c r="D98" s="62" t="s">
        <v>10</v>
      </c>
      <c r="E98" s="62" t="s">
        <v>89</v>
      </c>
      <c r="F98" s="63">
        <f>VLOOKUP(E98,項目!A$2:B$5, 2,FALSE)</f>
        <v>0</v>
      </c>
      <c r="G98" s="63" t="str">
        <f t="shared" si="1"/>
        <v>請選請選擇參賽項目</v>
      </c>
      <c r="H98" s="62"/>
      <c r="I98" s="32">
        <f>IF(F98&lt;&gt;0,VLOOKUP(F98,組別!A$1:B$3, 2,FALSE)+IF(G98="Y",750,0),0)</f>
        <v>0</v>
      </c>
      <c r="J98" s="7"/>
    </row>
    <row r="99" spans="1:10" ht="22.5" customHeight="1">
      <c r="A99" s="6">
        <v>84</v>
      </c>
      <c r="B99" s="64"/>
      <c r="C99" s="64"/>
      <c r="D99" s="62" t="s">
        <v>10</v>
      </c>
      <c r="E99" s="62" t="s">
        <v>89</v>
      </c>
      <c r="F99" s="63">
        <f>VLOOKUP(E99,項目!A$2:B$5, 2,FALSE)</f>
        <v>0</v>
      </c>
      <c r="G99" s="63" t="str">
        <f t="shared" si="1"/>
        <v>請選請選擇參賽項目</v>
      </c>
      <c r="H99" s="62"/>
      <c r="I99" s="32">
        <f>IF(F99&lt;&gt;0,VLOOKUP(F99,組別!A$1:B$3, 2,FALSE)+IF(G99="Y",750,0),0)</f>
        <v>0</v>
      </c>
      <c r="J99" s="7"/>
    </row>
    <row r="100" spans="1:10" ht="22.5" customHeight="1">
      <c r="A100" s="6">
        <v>85</v>
      </c>
      <c r="B100" s="64"/>
      <c r="C100" s="64"/>
      <c r="D100" s="62" t="s">
        <v>10</v>
      </c>
      <c r="E100" s="62" t="s">
        <v>89</v>
      </c>
      <c r="F100" s="63">
        <f>VLOOKUP(E100,項目!A$2:B$5, 2,FALSE)</f>
        <v>0</v>
      </c>
      <c r="G100" s="63" t="str">
        <f t="shared" si="1"/>
        <v>請選請選擇參賽項目</v>
      </c>
      <c r="H100" s="62"/>
      <c r="I100" s="32">
        <f>IF(F100&lt;&gt;0,VLOOKUP(F100,組別!A$1:B$3, 2,FALSE)+IF(G100="Y",750,0),0)</f>
        <v>0</v>
      </c>
      <c r="J100" s="7"/>
    </row>
    <row r="101" spans="1:10" ht="22.5" customHeight="1">
      <c r="A101" s="6">
        <v>86</v>
      </c>
      <c r="B101" s="64"/>
      <c r="C101" s="64"/>
      <c r="D101" s="62" t="s">
        <v>10</v>
      </c>
      <c r="E101" s="62" t="s">
        <v>89</v>
      </c>
      <c r="F101" s="63">
        <f>VLOOKUP(E101,項目!A$2:B$5, 2,FALSE)</f>
        <v>0</v>
      </c>
      <c r="G101" s="63" t="str">
        <f t="shared" si="1"/>
        <v>請選請選擇參賽項目</v>
      </c>
      <c r="H101" s="62"/>
      <c r="I101" s="32">
        <f>IF(F101&lt;&gt;0,VLOOKUP(F101,組別!A$1:B$3, 2,FALSE)+IF(G101="Y",750,0),0)</f>
        <v>0</v>
      </c>
      <c r="J101" s="7"/>
    </row>
    <row r="102" spans="1:10" ht="22.5" customHeight="1">
      <c r="A102" s="6">
        <v>87</v>
      </c>
      <c r="B102" s="64"/>
      <c r="C102" s="64"/>
      <c r="D102" s="62" t="s">
        <v>10</v>
      </c>
      <c r="E102" s="62" t="s">
        <v>89</v>
      </c>
      <c r="F102" s="63">
        <f>VLOOKUP(E102,項目!A$2:B$5, 2,FALSE)</f>
        <v>0</v>
      </c>
      <c r="G102" s="63" t="str">
        <f t="shared" si="1"/>
        <v>請選請選擇參賽項目</v>
      </c>
      <c r="H102" s="62"/>
      <c r="I102" s="32">
        <f>IF(F102&lt;&gt;0,VLOOKUP(F102,組別!A$1:B$3, 2,FALSE)+IF(G102="Y",750,0),0)</f>
        <v>0</v>
      </c>
      <c r="J102" s="7"/>
    </row>
    <row r="103" spans="1:10" ht="22.5" customHeight="1">
      <c r="A103" s="6">
        <v>88</v>
      </c>
      <c r="B103" s="64"/>
      <c r="C103" s="64"/>
      <c r="D103" s="62" t="s">
        <v>10</v>
      </c>
      <c r="E103" s="62" t="s">
        <v>89</v>
      </c>
      <c r="F103" s="63">
        <f>VLOOKUP(E103,項目!A$2:B$5, 2,FALSE)</f>
        <v>0</v>
      </c>
      <c r="G103" s="63" t="str">
        <f t="shared" si="1"/>
        <v>請選請選擇參賽項目</v>
      </c>
      <c r="H103" s="62"/>
      <c r="I103" s="32">
        <f>IF(F103&lt;&gt;0,VLOOKUP(F103,組別!A$1:B$3, 2,FALSE)+IF(G103="Y",750,0),0)</f>
        <v>0</v>
      </c>
      <c r="J103" s="7"/>
    </row>
    <row r="104" spans="1:10" ht="22.5" customHeight="1">
      <c r="A104" s="6">
        <v>89</v>
      </c>
      <c r="B104" s="64"/>
      <c r="C104" s="64"/>
      <c r="D104" s="62" t="s">
        <v>10</v>
      </c>
      <c r="E104" s="62" t="s">
        <v>89</v>
      </c>
      <c r="F104" s="63">
        <f>VLOOKUP(E104,項目!A$2:B$5, 2,FALSE)</f>
        <v>0</v>
      </c>
      <c r="G104" s="63" t="str">
        <f t="shared" si="1"/>
        <v>請選請選擇參賽項目</v>
      </c>
      <c r="H104" s="62"/>
      <c r="I104" s="32">
        <f>IF(F104&lt;&gt;0,VLOOKUP(F104,組別!A$1:B$3, 2,FALSE)+IF(G104="Y",750,0),0)</f>
        <v>0</v>
      </c>
      <c r="J104" s="7"/>
    </row>
    <row r="105" spans="1:10" ht="22.5" customHeight="1">
      <c r="A105" s="6">
        <v>90</v>
      </c>
      <c r="B105" s="64"/>
      <c r="C105" s="64"/>
      <c r="D105" s="62" t="s">
        <v>10</v>
      </c>
      <c r="E105" s="62" t="s">
        <v>89</v>
      </c>
      <c r="F105" s="63">
        <f>VLOOKUP(E105,項目!A$2:B$5, 2,FALSE)</f>
        <v>0</v>
      </c>
      <c r="G105" s="63" t="str">
        <f t="shared" si="1"/>
        <v>請選請選擇參賽項目</v>
      </c>
      <c r="H105" s="62"/>
      <c r="I105" s="32">
        <f>IF(F105&lt;&gt;0,VLOOKUP(F105,組別!A$1:B$3, 2,FALSE)+IF(G105="Y",750,0),0)</f>
        <v>0</v>
      </c>
      <c r="J105" s="7"/>
    </row>
    <row r="106" spans="1:10" ht="22.5" customHeight="1">
      <c r="A106" s="6">
        <v>91</v>
      </c>
      <c r="B106" s="64"/>
      <c r="C106" s="64"/>
      <c r="D106" s="62" t="s">
        <v>10</v>
      </c>
      <c r="E106" s="62" t="s">
        <v>89</v>
      </c>
      <c r="F106" s="63">
        <f>VLOOKUP(E106,項目!A$2:B$5, 2,FALSE)</f>
        <v>0</v>
      </c>
      <c r="G106" s="63" t="str">
        <f t="shared" si="1"/>
        <v>請選請選擇參賽項目</v>
      </c>
      <c r="H106" s="62"/>
      <c r="I106" s="32">
        <f>IF(F106&lt;&gt;0,VLOOKUP(F106,組別!A$1:B$3, 2,FALSE)+IF(G106="Y",750,0),0)</f>
        <v>0</v>
      </c>
      <c r="J106" s="7"/>
    </row>
    <row r="107" spans="1:10" ht="22.5" customHeight="1">
      <c r="A107" s="6">
        <v>92</v>
      </c>
      <c r="B107" s="64"/>
      <c r="C107" s="64"/>
      <c r="D107" s="62" t="s">
        <v>10</v>
      </c>
      <c r="E107" s="62" t="s">
        <v>89</v>
      </c>
      <c r="F107" s="63">
        <f>VLOOKUP(E107,項目!A$2:B$5, 2,FALSE)</f>
        <v>0</v>
      </c>
      <c r="G107" s="63" t="str">
        <f t="shared" si="1"/>
        <v>請選請選擇參賽項目</v>
      </c>
      <c r="H107" s="62"/>
      <c r="I107" s="32">
        <f>IF(F107&lt;&gt;0,VLOOKUP(F107,組別!A$1:B$3, 2,FALSE)+IF(G107="Y",750,0),0)</f>
        <v>0</v>
      </c>
      <c r="J107" s="7"/>
    </row>
    <row r="108" spans="1:10" ht="22.5" customHeight="1">
      <c r="A108" s="6">
        <v>93</v>
      </c>
      <c r="B108" s="64"/>
      <c r="C108" s="64"/>
      <c r="D108" s="62" t="s">
        <v>10</v>
      </c>
      <c r="E108" s="62" t="s">
        <v>89</v>
      </c>
      <c r="F108" s="63">
        <f>VLOOKUP(E108,項目!A$2:B$5, 2,FALSE)</f>
        <v>0</v>
      </c>
      <c r="G108" s="63" t="str">
        <f t="shared" si="1"/>
        <v>請選請選擇參賽項目</v>
      </c>
      <c r="H108" s="62"/>
      <c r="I108" s="32">
        <f>IF(F108&lt;&gt;0,VLOOKUP(F108,組別!A$1:B$3, 2,FALSE)+IF(G108="Y",750,0),0)</f>
        <v>0</v>
      </c>
      <c r="J108" s="7"/>
    </row>
    <row r="109" spans="1:10" ht="22.5" customHeight="1">
      <c r="A109" s="6">
        <v>94</v>
      </c>
      <c r="B109" s="64"/>
      <c r="C109" s="64"/>
      <c r="D109" s="62" t="s">
        <v>10</v>
      </c>
      <c r="E109" s="62" t="s">
        <v>89</v>
      </c>
      <c r="F109" s="63">
        <f>VLOOKUP(E109,項目!A$2:B$5, 2,FALSE)</f>
        <v>0</v>
      </c>
      <c r="G109" s="63" t="str">
        <f t="shared" ref="G109:G114" si="2">IF(E109="數學組+奧數組",CONCATENATE(CONCATENATE(LEFT(D109,2),"數學組+",CONCATENATE(LEFT(D109,2),"奧數組"))),CONCATENATE(LEFT(D109,2),E109))</f>
        <v>請選請選擇參賽項目</v>
      </c>
      <c r="H109" s="62"/>
      <c r="I109" s="32">
        <f>IF(F109&lt;&gt;0,VLOOKUP(F109,組別!A$1:B$3, 2,FALSE)+IF(G109="Y",750,0),0)</f>
        <v>0</v>
      </c>
      <c r="J109" s="7"/>
    </row>
    <row r="110" spans="1:10" ht="22.5" customHeight="1">
      <c r="A110" s="6">
        <v>95</v>
      </c>
      <c r="B110" s="64"/>
      <c r="C110" s="64"/>
      <c r="D110" s="62" t="s">
        <v>10</v>
      </c>
      <c r="E110" s="62" t="s">
        <v>89</v>
      </c>
      <c r="F110" s="63">
        <f>VLOOKUP(E110,項目!A$2:B$5, 2,FALSE)</f>
        <v>0</v>
      </c>
      <c r="G110" s="63" t="str">
        <f t="shared" si="2"/>
        <v>請選請選擇參賽項目</v>
      </c>
      <c r="H110" s="62"/>
      <c r="I110" s="32">
        <f>IF(F110&lt;&gt;0,VLOOKUP(F110,組別!A$1:B$3, 2,FALSE)+IF(G110="Y",750,0),0)</f>
        <v>0</v>
      </c>
      <c r="J110" s="7"/>
    </row>
    <row r="111" spans="1:10" ht="22.5" customHeight="1">
      <c r="A111" s="6">
        <v>96</v>
      </c>
      <c r="B111" s="64"/>
      <c r="C111" s="64"/>
      <c r="D111" s="62" t="s">
        <v>10</v>
      </c>
      <c r="E111" s="62" t="s">
        <v>89</v>
      </c>
      <c r="F111" s="63">
        <f>VLOOKUP(E111,項目!A$2:B$5, 2,FALSE)</f>
        <v>0</v>
      </c>
      <c r="G111" s="63" t="str">
        <f t="shared" si="2"/>
        <v>請選請選擇參賽項目</v>
      </c>
      <c r="H111" s="62"/>
      <c r="I111" s="32">
        <f>IF(F111&lt;&gt;0,VLOOKUP(F111,組別!A$1:B$3, 2,FALSE)+IF(G111="Y",750,0),0)</f>
        <v>0</v>
      </c>
      <c r="J111" s="7"/>
    </row>
    <row r="112" spans="1:10" ht="22.5" customHeight="1">
      <c r="A112" s="6">
        <v>97</v>
      </c>
      <c r="B112" s="64"/>
      <c r="C112" s="64"/>
      <c r="D112" s="62" t="s">
        <v>10</v>
      </c>
      <c r="E112" s="62" t="s">
        <v>89</v>
      </c>
      <c r="F112" s="63">
        <f>VLOOKUP(E112,項目!A$2:B$5, 2,FALSE)</f>
        <v>0</v>
      </c>
      <c r="G112" s="63" t="str">
        <f t="shared" si="2"/>
        <v>請選請選擇參賽項目</v>
      </c>
      <c r="H112" s="62"/>
      <c r="I112" s="32">
        <f>IF(F112&lt;&gt;0,VLOOKUP(F112,組別!A$1:B$3, 2,FALSE)+IF(G112="Y",750,0),0)</f>
        <v>0</v>
      </c>
      <c r="J112" s="7"/>
    </row>
    <row r="113" spans="1:10" ht="22.5" customHeight="1">
      <c r="A113" s="6">
        <v>98</v>
      </c>
      <c r="B113" s="64"/>
      <c r="C113" s="64"/>
      <c r="D113" s="62" t="s">
        <v>10</v>
      </c>
      <c r="E113" s="62" t="s">
        <v>89</v>
      </c>
      <c r="F113" s="63">
        <f>VLOOKUP(E113,項目!A$2:B$5, 2,FALSE)</f>
        <v>0</v>
      </c>
      <c r="G113" s="63" t="str">
        <f t="shared" si="2"/>
        <v>請選請選擇參賽項目</v>
      </c>
      <c r="H113" s="62"/>
      <c r="I113" s="32">
        <f>IF(F113&lt;&gt;0,VLOOKUP(F113,組別!A$1:B$3, 2,FALSE)+IF(G113="Y",750,0),0)</f>
        <v>0</v>
      </c>
      <c r="J113" s="7"/>
    </row>
    <row r="114" spans="1:10" ht="22.5" customHeight="1">
      <c r="A114" s="6">
        <v>99</v>
      </c>
      <c r="B114" s="64"/>
      <c r="C114" s="64"/>
      <c r="D114" s="62" t="s">
        <v>10</v>
      </c>
      <c r="E114" s="62" t="s">
        <v>89</v>
      </c>
      <c r="F114" s="63">
        <f>VLOOKUP(E114,項目!A$2:B$5, 2,FALSE)</f>
        <v>0</v>
      </c>
      <c r="G114" s="63" t="str">
        <f t="shared" si="2"/>
        <v>請選請選擇參賽項目</v>
      </c>
      <c r="H114" s="62"/>
      <c r="I114" s="32">
        <f>IF(F114&lt;&gt;0,VLOOKUP(F114,組別!A$1:B$3, 2,FALSE)+IF(G114="Y",750,0),0)</f>
        <v>0</v>
      </c>
      <c r="J114" s="7"/>
    </row>
    <row r="115" spans="1:10">
      <c r="B115" s="7"/>
      <c r="C115" s="7"/>
      <c r="D115" s="7"/>
      <c r="E115" s="7"/>
      <c r="F115" s="7"/>
      <c r="G115" s="7"/>
      <c r="H115" s="7"/>
      <c r="I115" s="7"/>
      <c r="J115" s="7"/>
    </row>
    <row r="116" spans="1:10">
      <c r="B116" s="7"/>
      <c r="C116" s="7"/>
      <c r="D116" s="7"/>
      <c r="E116" s="7"/>
      <c r="F116" s="7"/>
      <c r="G116" s="7"/>
      <c r="H116" s="7"/>
      <c r="I116" s="7"/>
      <c r="J116" s="7"/>
    </row>
    <row r="117" spans="1:10">
      <c r="B117" s="7"/>
      <c r="C117" s="7"/>
      <c r="D117" s="7"/>
      <c r="E117" s="7"/>
      <c r="F117" s="7"/>
      <c r="G117" s="7"/>
      <c r="H117" s="7"/>
      <c r="I117" s="7"/>
      <c r="J117" s="7"/>
    </row>
    <row r="118" spans="1:10">
      <c r="B118" s="7"/>
      <c r="C118" s="7"/>
      <c r="D118" s="7"/>
      <c r="E118" s="7"/>
      <c r="F118" s="7"/>
      <c r="G118" s="7"/>
      <c r="H118" s="7"/>
      <c r="I118" s="7"/>
      <c r="J118" s="7"/>
    </row>
    <row r="119" spans="1:10">
      <c r="B119" s="7"/>
      <c r="C119" s="7"/>
      <c r="D119" s="7"/>
      <c r="E119" s="7"/>
      <c r="F119" s="7"/>
      <c r="G119" s="7"/>
      <c r="H119" s="7"/>
      <c r="I119" s="7"/>
      <c r="J119" s="7"/>
    </row>
    <row r="120" spans="1:10">
      <c r="B120" s="7"/>
      <c r="C120" s="7"/>
      <c r="D120" s="7"/>
      <c r="E120" s="7"/>
      <c r="F120" s="7"/>
      <c r="G120" s="7"/>
      <c r="H120" s="7"/>
      <c r="I120" s="7"/>
      <c r="J120" s="7"/>
    </row>
    <row r="121" spans="1:10">
      <c r="B121" s="7"/>
      <c r="C121" s="7"/>
      <c r="D121" s="7"/>
      <c r="E121" s="7"/>
      <c r="F121" s="7"/>
      <c r="G121" s="7"/>
      <c r="H121" s="7"/>
      <c r="I121" s="7"/>
      <c r="J121" s="7"/>
    </row>
    <row r="122" spans="1:10">
      <c r="B122" s="7"/>
      <c r="C122" s="7"/>
      <c r="D122" s="7"/>
      <c r="E122" s="7"/>
      <c r="F122" s="7"/>
      <c r="G122" s="7"/>
      <c r="H122" s="7"/>
      <c r="I122" s="7"/>
      <c r="J122" s="7"/>
    </row>
    <row r="123" spans="1:10">
      <c r="B123" s="7"/>
      <c r="C123" s="7"/>
      <c r="D123" s="7"/>
      <c r="E123" s="7"/>
      <c r="F123" s="7"/>
      <c r="G123" s="7"/>
      <c r="H123" s="7"/>
      <c r="I123" s="7"/>
      <c r="J123" s="7"/>
    </row>
    <row r="124" spans="1:10">
      <c r="B124" s="7"/>
      <c r="C124" s="7"/>
      <c r="D124" s="7"/>
      <c r="E124" s="7"/>
      <c r="F124" s="7"/>
      <c r="G124" s="7"/>
      <c r="H124" s="7"/>
      <c r="I124" s="7"/>
      <c r="J124" s="7"/>
    </row>
    <row r="125" spans="1:10">
      <c r="B125" s="7"/>
      <c r="C125" s="7"/>
      <c r="D125" s="7"/>
      <c r="E125" s="7"/>
      <c r="F125" s="7"/>
      <c r="G125" s="7"/>
      <c r="H125" s="7"/>
      <c r="I125" s="7"/>
      <c r="J125" s="7"/>
    </row>
    <row r="126" spans="1:10">
      <c r="B126" s="7"/>
      <c r="C126" s="7"/>
      <c r="D126" s="7"/>
      <c r="E126" s="7"/>
      <c r="F126" s="7"/>
      <c r="G126" s="7"/>
      <c r="H126" s="7"/>
      <c r="I126" s="7"/>
      <c r="J126" s="7"/>
    </row>
  </sheetData>
  <sheetProtection algorithmName="SHA-512" hashValue="RTeM+qeHs/CiTj1eNoq1A5V+ovPJC3mSBqhvdPw9W7l6Y4/R00P0bt3KyDTzT51VVq768dh55YjknrT2SKfiaA==" saltValue="R0Pbq+4YbUkL4NQBOoQm7g==" spinCount="100000" sheet="1" objects="1" scenarios="1"/>
  <protectedRanges>
    <protectedRange password="CF7A" sqref="B10 G11:H11 I10 D10:E11 C11" name="範圍1"/>
    <protectedRange password="CF7A" sqref="H10" name="範圍1_1"/>
    <protectedRange password="CF7A" sqref="I11" name="範圍1_2"/>
  </protectedRanges>
  <mergeCells count="20">
    <mergeCell ref="B10:C10"/>
    <mergeCell ref="D9:H9"/>
    <mergeCell ref="H12:I12"/>
    <mergeCell ref="D5:E5"/>
    <mergeCell ref="D6:E6"/>
    <mergeCell ref="B6:C6"/>
    <mergeCell ref="C12:E12"/>
    <mergeCell ref="D1:H1"/>
    <mergeCell ref="H2:I2"/>
    <mergeCell ref="B2:G2"/>
    <mergeCell ref="B7:C7"/>
    <mergeCell ref="B5:C5"/>
    <mergeCell ref="B3:C4"/>
    <mergeCell ref="F3:I3"/>
    <mergeCell ref="F4:I4"/>
    <mergeCell ref="D3:E3"/>
    <mergeCell ref="D4:E4"/>
    <mergeCell ref="H7:H8"/>
    <mergeCell ref="I7:I8"/>
    <mergeCell ref="B8:C8"/>
  </mergeCells>
  <phoneticPr fontId="1" type="noConversion"/>
  <conditionalFormatting sqref="D9:H9">
    <cfRule type="containsText" dxfId="2" priority="1" operator="containsText" text="至少10名">
      <formula>NOT(ISERROR(SEARCH("至少10名",D9)))</formula>
    </cfRule>
    <cfRule type="containsText" dxfId="1" priority="2" operator="containsText" text="至少10名">
      <formula>NOT(ISERROR(SEARCH("至少10名",D9)))</formula>
    </cfRule>
    <cfRule type="containsText" dxfId="0" priority="3" operator="containsText" text="至少10名">
      <formula>NOT(ISERROR(SEARCH("至少10名",D9)))</formula>
    </cfRule>
  </conditionalFormatting>
  <dataValidations count="1">
    <dataValidation allowBlank="1" showInputMessage="1" showErrorMessage="1" promptTitle="每位參賽費用" prompt="(自動計算)" sqref="I16:I114" xr:uid="{4B3DC2B9-A75F-4FAB-89AE-80DFA5D0C3ED}"/>
  </dataValidations>
  <pageMargins left="0.19685039370078741" right="0" top="0.39370078740157483" bottom="0.27559055118110237" header="0.27559055118110237" footer="0.15748031496062992"/>
  <pageSetup paperSize="9" scale="60" fitToHeight="0" orientation="portrait" verticalDpi="20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比賽時段" prompt="請打開清單選擇時段" xr:uid="{D4C5D356-7B07-4919-A71D-6BABCE4D1C30}">
          <x14:formula1>
            <xm:f>項目!$F$1:$F$3</xm:f>
          </x14:formula1>
          <xm:sqref>I7</xm:sqref>
        </x14:dataValidation>
        <x14:dataValidation type="list" showInputMessage="1" showErrorMessage="1" promptTitle="參賽組別" prompt="請打開清單選擇級別" xr:uid="{86C8A146-F1F7-7145-9C5A-D25CB28479EF}">
          <x14:formula1>
            <xm:f>組別!$E$1:$E$7</xm:f>
          </x14:formula1>
          <xm:sqref>D16:D114</xm:sqref>
        </x14:dataValidation>
        <x14:dataValidation type="list" errorStyle="warning" showInputMessage="1" showErrorMessage="1" errorTitle="不適用。" promptTitle="項目" prompt="請打開清單選擇參賽項目" xr:uid="{9A974C14-EB0D-492B-9670-74842AA5320C}">
          <x14:formula1>
            <xm:f>項目!$A$2:$A$5</xm:f>
          </x14:formula1>
          <xm:sqref>E16:E114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8BE8C-6FDA-4F2F-BA46-5C2004F23BAC}">
  <sheetPr codeName="工作表3">
    <tabColor theme="8" tint="0.79998168889431442"/>
  </sheetPr>
  <dimension ref="A1:C36"/>
  <sheetViews>
    <sheetView tabSelected="1" workbookViewId="0">
      <selection activeCell="B3" sqref="A1:B1048576"/>
    </sheetView>
  </sheetViews>
  <sheetFormatPr defaultRowHeight="16.5"/>
  <cols>
    <col min="1" max="1" width="82.875" customWidth="1"/>
    <col min="2" max="2" width="57.75" customWidth="1"/>
  </cols>
  <sheetData>
    <row r="1" spans="1:3" ht="20.25">
      <c r="A1" s="111" t="s">
        <v>82</v>
      </c>
      <c r="B1" s="111"/>
    </row>
    <row r="2" spans="1:3" ht="41.25" customHeight="1">
      <c r="A2" s="112" t="s">
        <v>83</v>
      </c>
      <c r="B2" s="112"/>
    </row>
    <row r="3" spans="1:3">
      <c r="A3" s="113" t="s">
        <v>37</v>
      </c>
      <c r="B3" s="47" t="s">
        <v>38</v>
      </c>
    </row>
    <row r="4" spans="1:3" ht="22.5" customHeight="1">
      <c r="A4" s="113"/>
      <c r="B4" s="47" t="s">
        <v>39</v>
      </c>
    </row>
    <row r="5" spans="1:3" ht="18.75">
      <c r="A5" s="46"/>
      <c r="B5" s="12"/>
    </row>
    <row r="6" spans="1:3">
      <c r="A6" s="51" t="s">
        <v>57</v>
      </c>
      <c r="B6" s="56" t="s">
        <v>92</v>
      </c>
      <c r="C6" s="12"/>
    </row>
    <row r="7" spans="1:3" ht="18.75">
      <c r="A7" s="46"/>
      <c r="B7" s="12"/>
    </row>
    <row r="8" spans="1:3">
      <c r="A8" s="48" t="s">
        <v>40</v>
      </c>
      <c r="B8" s="12"/>
    </row>
    <row r="9" spans="1:3">
      <c r="A9" s="114" t="s">
        <v>55</v>
      </c>
      <c r="B9" s="114"/>
    </row>
    <row r="10" spans="1:3">
      <c r="A10" s="115" t="s">
        <v>41</v>
      </c>
      <c r="B10" s="115"/>
    </row>
    <row r="11" spans="1:3">
      <c r="A11" s="12" t="s">
        <v>42</v>
      </c>
      <c r="B11" s="12"/>
    </row>
    <row r="12" spans="1:3">
      <c r="A12" s="12"/>
      <c r="B12" s="12"/>
    </row>
    <row r="13" spans="1:3">
      <c r="A13" s="49" t="s">
        <v>43</v>
      </c>
      <c r="B13" s="12"/>
    </row>
    <row r="14" spans="1:3">
      <c r="A14" s="116" t="s">
        <v>56</v>
      </c>
      <c r="B14" s="116"/>
    </row>
    <row r="15" spans="1:3">
      <c r="A15" s="114" t="s">
        <v>84</v>
      </c>
      <c r="B15" s="114"/>
    </row>
    <row r="16" spans="1:3" ht="33.75" customHeight="1">
      <c r="A16" s="115" t="s">
        <v>85</v>
      </c>
      <c r="B16" s="117"/>
    </row>
    <row r="17" spans="1:2">
      <c r="A17" s="117" t="s">
        <v>93</v>
      </c>
      <c r="B17" s="117"/>
    </row>
    <row r="18" spans="1:2">
      <c r="A18" s="117" t="s">
        <v>44</v>
      </c>
      <c r="B18" s="117"/>
    </row>
    <row r="19" spans="1:2">
      <c r="A19" s="13" t="s">
        <v>45</v>
      </c>
      <c r="B19" s="12"/>
    </row>
    <row r="20" spans="1:2">
      <c r="A20" s="115" t="s">
        <v>34</v>
      </c>
      <c r="B20" s="115"/>
    </row>
    <row r="21" spans="1:2" ht="40.5" customHeight="1">
      <c r="A21" s="110" t="s">
        <v>86</v>
      </c>
      <c r="B21" s="110"/>
    </row>
    <row r="22" spans="1:2" ht="16.5" customHeight="1">
      <c r="A22" s="114" t="s">
        <v>87</v>
      </c>
      <c r="B22" s="114"/>
    </row>
    <row r="23" spans="1:2">
      <c r="A23" s="13"/>
      <c r="B23" s="12"/>
    </row>
    <row r="24" spans="1:2">
      <c r="A24" s="50" t="s">
        <v>46</v>
      </c>
      <c r="B24" s="12"/>
    </row>
    <row r="25" spans="1:2" ht="39" customHeight="1">
      <c r="A25" s="118" t="s">
        <v>47</v>
      </c>
      <c r="B25" s="118"/>
    </row>
    <row r="26" spans="1:2" ht="18" customHeight="1">
      <c r="A26" s="119" t="s">
        <v>48</v>
      </c>
      <c r="B26" s="119"/>
    </row>
    <row r="27" spans="1:2" ht="18" customHeight="1">
      <c r="A27" s="15" t="s">
        <v>49</v>
      </c>
      <c r="B27" s="12"/>
    </row>
    <row r="28" spans="1:2" ht="18" customHeight="1">
      <c r="A28" s="15" t="s">
        <v>50</v>
      </c>
      <c r="B28" s="12"/>
    </row>
    <row r="29" spans="1:2" ht="18" customHeight="1">
      <c r="A29" s="15" t="s">
        <v>51</v>
      </c>
      <c r="B29" s="12"/>
    </row>
    <row r="30" spans="1:2" ht="18" customHeight="1">
      <c r="A30" s="15" t="s">
        <v>52</v>
      </c>
      <c r="B30" s="12"/>
    </row>
    <row r="31" spans="1:2" ht="18" customHeight="1">
      <c r="A31" s="15" t="s">
        <v>53</v>
      </c>
      <c r="B31" s="12"/>
    </row>
    <row r="32" spans="1:2" ht="35.25" customHeight="1">
      <c r="A32" s="118" t="s">
        <v>54</v>
      </c>
      <c r="B32" s="120"/>
    </row>
    <row r="33" spans="1:2">
      <c r="A33" s="13"/>
      <c r="B33" s="12"/>
    </row>
    <row r="34" spans="1:2">
      <c r="A34" s="50" t="s">
        <v>21</v>
      </c>
      <c r="B34" s="12"/>
    </row>
    <row r="35" spans="1:2" ht="186" customHeight="1">
      <c r="A35" s="115" t="s">
        <v>88</v>
      </c>
      <c r="B35" s="115"/>
    </row>
    <row r="36" spans="1:2">
      <c r="A36" s="13"/>
      <c r="B36" s="12"/>
    </row>
  </sheetData>
  <sheetProtection algorithmName="SHA-512" hashValue="71Ll6M3NANLtwsfCydbYeGnR0/h25DqsqnkeKBgimJNUj3GoQxeBk4uvNmvlF1pHCU36VKU3kovK0n834ZjKnw==" saltValue="4iSCnhTlw77bw1ygZHVqVw==" spinCount="100000" sheet="1" objects="1" scenarios="1" selectLockedCells="1" selectUnlockedCells="1"/>
  <mergeCells count="17">
    <mergeCell ref="A22:B22"/>
    <mergeCell ref="A25:B25"/>
    <mergeCell ref="A26:B26"/>
    <mergeCell ref="A32:B32"/>
    <mergeCell ref="A35:B35"/>
    <mergeCell ref="A21:B21"/>
    <mergeCell ref="A1:B1"/>
    <mergeCell ref="A2:B2"/>
    <mergeCell ref="A3:A4"/>
    <mergeCell ref="A9:B9"/>
    <mergeCell ref="A10:B10"/>
    <mergeCell ref="A14:B14"/>
    <mergeCell ref="A15:B15"/>
    <mergeCell ref="A16:B16"/>
    <mergeCell ref="A17:B17"/>
    <mergeCell ref="A18:B18"/>
    <mergeCell ref="A20:B20"/>
  </mergeCells>
  <phoneticPr fontId="1" type="noConversion"/>
  <hyperlinks>
    <hyperlink ref="B3" r:id="rId1" display="WhatsApp: 66773194 " xr:uid="{5219B1C5-DA46-4A3A-8662-104E2783E881}"/>
    <hyperlink ref="B4" r:id="rId2" xr:uid="{E13F426C-3C8E-412C-8D16-AD6FE96CA5B2}"/>
    <hyperlink ref="B6" r:id="rId3" xr:uid="{3935BDEE-A043-4113-ACFD-9FA9CCC7AAB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9DD43-6B18-42BD-839A-30F68F5401AD}">
  <dimension ref="A1:E104"/>
  <sheetViews>
    <sheetView workbookViewId="0">
      <selection activeCell="A18" sqref="A18:B18"/>
    </sheetView>
  </sheetViews>
  <sheetFormatPr defaultRowHeight="16.5"/>
  <cols>
    <col min="2" max="2" width="22.375" customWidth="1"/>
    <col min="3" max="3" width="32.5" customWidth="1"/>
    <col min="4" max="4" width="27.625" customWidth="1"/>
    <col min="5" max="5" width="38" customWidth="1"/>
  </cols>
  <sheetData>
    <row r="1" spans="1:5" s="66" customFormat="1" ht="26.25" customHeight="1">
      <c r="A1" s="121" t="s">
        <v>66</v>
      </c>
      <c r="B1" s="121"/>
      <c r="C1" s="121"/>
      <c r="D1" s="121"/>
      <c r="E1" s="121"/>
    </row>
    <row r="2" spans="1:5" s="66" customFormat="1" ht="39.75" customHeight="1">
      <c r="A2" s="122" t="s">
        <v>67</v>
      </c>
      <c r="B2" s="122"/>
      <c r="C2" s="122"/>
      <c r="D2" s="122"/>
      <c r="E2" s="122"/>
    </row>
    <row r="3" spans="1:5" s="66" customFormat="1" ht="36.75" customHeight="1">
      <c r="A3" s="12" t="s">
        <v>68</v>
      </c>
      <c r="B3" s="12"/>
      <c r="C3" s="67"/>
    </row>
    <row r="4" spans="1:5" s="66" customFormat="1" ht="15.75">
      <c r="B4" s="67"/>
      <c r="C4" s="67"/>
    </row>
    <row r="5" spans="1:5" s="66" customFormat="1" ht="36.75" customHeight="1">
      <c r="A5" s="68"/>
      <c r="B5" s="69" t="s">
        <v>69</v>
      </c>
      <c r="C5" s="70" t="s">
        <v>70</v>
      </c>
      <c r="D5" s="71" t="s">
        <v>71</v>
      </c>
      <c r="E5" s="72" t="s">
        <v>72</v>
      </c>
    </row>
    <row r="6" spans="1:5" ht="20.100000000000001" customHeight="1">
      <c r="A6" s="6">
        <v>1</v>
      </c>
      <c r="B6" s="73">
        <f>參加者資料!B16</f>
        <v>0</v>
      </c>
      <c r="C6" s="73">
        <f>參加者資料!C16</f>
        <v>0</v>
      </c>
      <c r="D6" s="74" t="str">
        <f>參加者資料!G16</f>
        <v>請選請選擇參賽項目</v>
      </c>
      <c r="E6" s="74"/>
    </row>
    <row r="7" spans="1:5" ht="20.100000000000001" customHeight="1">
      <c r="A7" s="6">
        <v>2</v>
      </c>
      <c r="B7" s="73">
        <f>參加者資料!B17</f>
        <v>0</v>
      </c>
      <c r="C7" s="73">
        <f>參加者資料!C17</f>
        <v>0</v>
      </c>
      <c r="D7" s="74" t="str">
        <f>參加者資料!G17</f>
        <v>請選請選擇參賽項目</v>
      </c>
      <c r="E7" s="74"/>
    </row>
    <row r="8" spans="1:5" ht="20.100000000000001" customHeight="1">
      <c r="A8" s="6">
        <v>3</v>
      </c>
      <c r="B8" s="73">
        <f>參加者資料!B18</f>
        <v>0</v>
      </c>
      <c r="C8" s="73">
        <f>參加者資料!C18</f>
        <v>0</v>
      </c>
      <c r="D8" s="74" t="str">
        <f>參加者資料!G18</f>
        <v>請選請選擇參賽項目</v>
      </c>
      <c r="E8" s="74"/>
    </row>
    <row r="9" spans="1:5" ht="20.100000000000001" customHeight="1">
      <c r="A9" s="6">
        <v>4</v>
      </c>
      <c r="B9" s="73">
        <f>參加者資料!B19</f>
        <v>0</v>
      </c>
      <c r="C9" s="73">
        <f>參加者資料!C19</f>
        <v>0</v>
      </c>
      <c r="D9" s="74" t="str">
        <f>參加者資料!G19</f>
        <v>請選請選擇參賽項目</v>
      </c>
      <c r="E9" s="74"/>
    </row>
    <row r="10" spans="1:5" ht="20.100000000000001" customHeight="1">
      <c r="A10" s="6">
        <v>5</v>
      </c>
      <c r="B10" s="73">
        <f>參加者資料!B20</f>
        <v>0</v>
      </c>
      <c r="C10" s="73">
        <f>參加者資料!C20</f>
        <v>0</v>
      </c>
      <c r="D10" s="74" t="str">
        <f>參加者資料!G20</f>
        <v>請選請選擇參賽項目</v>
      </c>
      <c r="E10" s="74"/>
    </row>
    <row r="11" spans="1:5" ht="20.100000000000001" customHeight="1">
      <c r="A11" s="6">
        <v>6</v>
      </c>
      <c r="B11" s="73">
        <f>參加者資料!B21</f>
        <v>0</v>
      </c>
      <c r="C11" s="73">
        <f>參加者資料!C21</f>
        <v>0</v>
      </c>
      <c r="D11" s="74" t="str">
        <f>參加者資料!G21</f>
        <v>請選請選擇參賽項目</v>
      </c>
      <c r="E11" s="74"/>
    </row>
    <row r="12" spans="1:5" ht="20.100000000000001" customHeight="1">
      <c r="A12" s="6">
        <v>7</v>
      </c>
      <c r="B12" s="73">
        <f>參加者資料!B22</f>
        <v>0</v>
      </c>
      <c r="C12" s="73">
        <f>參加者資料!C22</f>
        <v>0</v>
      </c>
      <c r="D12" s="74" t="str">
        <f>參加者資料!G22</f>
        <v>請選請選擇參賽項目</v>
      </c>
      <c r="E12" s="74"/>
    </row>
    <row r="13" spans="1:5" ht="20.100000000000001" customHeight="1">
      <c r="A13" s="6">
        <v>8</v>
      </c>
      <c r="B13" s="73">
        <f>參加者資料!B23</f>
        <v>0</v>
      </c>
      <c r="C13" s="73">
        <f>參加者資料!C23</f>
        <v>0</v>
      </c>
      <c r="D13" s="74" t="str">
        <f>參加者資料!G23</f>
        <v>請選請選擇參賽項目</v>
      </c>
      <c r="E13" s="74"/>
    </row>
    <row r="14" spans="1:5" ht="20.100000000000001" customHeight="1">
      <c r="A14" s="6">
        <v>9</v>
      </c>
      <c r="B14" s="73">
        <f>參加者資料!B24</f>
        <v>0</v>
      </c>
      <c r="C14" s="73">
        <f>參加者資料!C24</f>
        <v>0</v>
      </c>
      <c r="D14" s="74" t="str">
        <f>參加者資料!G24</f>
        <v>請選請選擇參賽項目</v>
      </c>
      <c r="E14" s="74"/>
    </row>
    <row r="15" spans="1:5" ht="20.100000000000001" customHeight="1">
      <c r="A15" s="6">
        <v>10</v>
      </c>
      <c r="B15" s="73">
        <f>參加者資料!B25</f>
        <v>0</v>
      </c>
      <c r="C15" s="73">
        <f>參加者資料!C25</f>
        <v>0</v>
      </c>
      <c r="D15" s="74" t="str">
        <f>參加者資料!G25</f>
        <v>請選請選擇參賽項目</v>
      </c>
      <c r="E15" s="74"/>
    </row>
    <row r="16" spans="1:5" ht="20.100000000000001" customHeight="1">
      <c r="A16" s="6">
        <v>11</v>
      </c>
      <c r="B16" s="73">
        <f>參加者資料!B26</f>
        <v>0</v>
      </c>
      <c r="C16" s="73">
        <f>參加者資料!C26</f>
        <v>0</v>
      </c>
      <c r="D16" s="74" t="str">
        <f>參加者資料!G26</f>
        <v>請選請選擇參賽項目</v>
      </c>
      <c r="E16" s="74"/>
    </row>
    <row r="17" spans="1:5" ht="20.100000000000001" customHeight="1">
      <c r="A17" s="6">
        <v>12</v>
      </c>
      <c r="B17" s="73">
        <f>參加者資料!B27</f>
        <v>0</v>
      </c>
      <c r="C17" s="73">
        <f>參加者資料!C27</f>
        <v>0</v>
      </c>
      <c r="D17" s="74" t="str">
        <f>參加者資料!G27</f>
        <v>請選請選擇參賽項目</v>
      </c>
      <c r="E17" s="74"/>
    </row>
    <row r="18" spans="1:5" ht="20.100000000000001" customHeight="1">
      <c r="A18" s="6">
        <v>13</v>
      </c>
      <c r="B18" s="73">
        <f>參加者資料!B28</f>
        <v>0</v>
      </c>
      <c r="C18" s="73">
        <f>參加者資料!C28</f>
        <v>0</v>
      </c>
      <c r="D18" s="74" t="str">
        <f>參加者資料!G28</f>
        <v>請選請選擇參賽項目</v>
      </c>
      <c r="E18" s="74"/>
    </row>
    <row r="19" spans="1:5" ht="20.100000000000001" customHeight="1">
      <c r="A19" s="6">
        <v>14</v>
      </c>
      <c r="B19" s="73">
        <f>參加者資料!B29</f>
        <v>0</v>
      </c>
      <c r="C19" s="73">
        <f>參加者資料!C29</f>
        <v>0</v>
      </c>
      <c r="D19" s="74" t="str">
        <f>參加者資料!G29</f>
        <v>請選請選擇參賽項目</v>
      </c>
      <c r="E19" s="74"/>
    </row>
    <row r="20" spans="1:5" ht="20.100000000000001" customHeight="1">
      <c r="A20" s="6">
        <v>15</v>
      </c>
      <c r="B20" s="73">
        <f>參加者資料!B30</f>
        <v>0</v>
      </c>
      <c r="C20" s="73">
        <f>參加者資料!C30</f>
        <v>0</v>
      </c>
      <c r="D20" s="74" t="str">
        <f>參加者資料!G30</f>
        <v>請選請選擇參賽項目</v>
      </c>
      <c r="E20" s="74"/>
    </row>
    <row r="21" spans="1:5" ht="20.100000000000001" customHeight="1">
      <c r="A21" s="6">
        <v>16</v>
      </c>
      <c r="B21" s="73">
        <f>參加者資料!B31</f>
        <v>0</v>
      </c>
      <c r="C21" s="73">
        <f>參加者資料!C31</f>
        <v>0</v>
      </c>
      <c r="D21" s="74" t="str">
        <f>參加者資料!G31</f>
        <v>請選請選擇參賽項目</v>
      </c>
      <c r="E21" s="74"/>
    </row>
    <row r="22" spans="1:5" ht="20.100000000000001" customHeight="1">
      <c r="A22" s="6">
        <v>17</v>
      </c>
      <c r="B22" s="73">
        <f>參加者資料!B32</f>
        <v>0</v>
      </c>
      <c r="C22" s="73">
        <f>參加者資料!C32</f>
        <v>0</v>
      </c>
      <c r="D22" s="74" t="str">
        <f>參加者資料!G32</f>
        <v>請選請選擇參賽項目</v>
      </c>
      <c r="E22" s="74"/>
    </row>
    <row r="23" spans="1:5" ht="20.100000000000001" customHeight="1">
      <c r="A23" s="6">
        <v>18</v>
      </c>
      <c r="B23" s="73">
        <f>參加者資料!B33</f>
        <v>0</v>
      </c>
      <c r="C23" s="73">
        <f>參加者資料!C33</f>
        <v>0</v>
      </c>
      <c r="D23" s="74" t="str">
        <f>參加者資料!G33</f>
        <v>請選請選擇參賽項目</v>
      </c>
      <c r="E23" s="74"/>
    </row>
    <row r="24" spans="1:5" ht="20.100000000000001" customHeight="1">
      <c r="A24" s="6">
        <v>19</v>
      </c>
      <c r="B24" s="73">
        <f>參加者資料!B34</f>
        <v>0</v>
      </c>
      <c r="C24" s="73">
        <f>參加者資料!C34</f>
        <v>0</v>
      </c>
      <c r="D24" s="74" t="str">
        <f>參加者資料!G34</f>
        <v>請選請選擇參賽項目</v>
      </c>
      <c r="E24" s="74"/>
    </row>
    <row r="25" spans="1:5" ht="20.100000000000001" customHeight="1">
      <c r="A25" s="6">
        <v>20</v>
      </c>
      <c r="B25" s="73">
        <f>參加者資料!B35</f>
        <v>0</v>
      </c>
      <c r="C25" s="73">
        <f>參加者資料!C35</f>
        <v>0</v>
      </c>
      <c r="D25" s="74" t="str">
        <f>參加者資料!G35</f>
        <v>請選請選擇參賽項目</v>
      </c>
      <c r="E25" s="74"/>
    </row>
    <row r="26" spans="1:5" ht="20.100000000000001" customHeight="1">
      <c r="A26" s="6">
        <v>21</v>
      </c>
      <c r="B26" s="73">
        <f>參加者資料!B36</f>
        <v>0</v>
      </c>
      <c r="C26" s="73">
        <f>參加者資料!C36</f>
        <v>0</v>
      </c>
      <c r="D26" s="74" t="str">
        <f>參加者資料!G36</f>
        <v>請選請選擇參賽項目</v>
      </c>
      <c r="E26" s="74"/>
    </row>
    <row r="27" spans="1:5" ht="20.100000000000001" customHeight="1">
      <c r="A27" s="6">
        <v>22</v>
      </c>
      <c r="B27" s="73">
        <f>參加者資料!B37</f>
        <v>0</v>
      </c>
      <c r="C27" s="73">
        <f>參加者資料!C37</f>
        <v>0</v>
      </c>
      <c r="D27" s="74" t="str">
        <f>參加者資料!G37</f>
        <v>請選請選擇參賽項目</v>
      </c>
      <c r="E27" s="74"/>
    </row>
    <row r="28" spans="1:5" ht="20.100000000000001" customHeight="1">
      <c r="A28" s="6">
        <v>23</v>
      </c>
      <c r="B28" s="73">
        <f>參加者資料!B38</f>
        <v>0</v>
      </c>
      <c r="C28" s="73">
        <f>參加者資料!C38</f>
        <v>0</v>
      </c>
      <c r="D28" s="74" t="str">
        <f>參加者資料!G38</f>
        <v>請選請選擇參賽項目</v>
      </c>
      <c r="E28" s="74"/>
    </row>
    <row r="29" spans="1:5" ht="20.100000000000001" customHeight="1">
      <c r="A29" s="6">
        <v>24</v>
      </c>
      <c r="B29" s="73">
        <f>參加者資料!B39</f>
        <v>0</v>
      </c>
      <c r="C29" s="73">
        <f>參加者資料!C39</f>
        <v>0</v>
      </c>
      <c r="D29" s="74" t="str">
        <f>參加者資料!G39</f>
        <v>請選請選擇參賽項目</v>
      </c>
      <c r="E29" s="74"/>
    </row>
    <row r="30" spans="1:5" ht="20.100000000000001" customHeight="1">
      <c r="A30" s="6">
        <v>25</v>
      </c>
      <c r="B30" s="73">
        <f>參加者資料!B40</f>
        <v>0</v>
      </c>
      <c r="C30" s="73">
        <f>參加者資料!C40</f>
        <v>0</v>
      </c>
      <c r="D30" s="74" t="str">
        <f>參加者資料!G40</f>
        <v>請選請選擇參賽項目</v>
      </c>
      <c r="E30" s="74"/>
    </row>
    <row r="31" spans="1:5" ht="20.100000000000001" customHeight="1">
      <c r="A31" s="6">
        <v>26</v>
      </c>
      <c r="B31" s="73">
        <f>參加者資料!B41</f>
        <v>0</v>
      </c>
      <c r="C31" s="73">
        <f>參加者資料!C41</f>
        <v>0</v>
      </c>
      <c r="D31" s="74" t="str">
        <f>參加者資料!G41</f>
        <v>請選請選擇參賽項目</v>
      </c>
      <c r="E31" s="74"/>
    </row>
    <row r="32" spans="1:5" ht="20.100000000000001" customHeight="1">
      <c r="A32" s="6">
        <v>27</v>
      </c>
      <c r="B32" s="73">
        <f>參加者資料!B42</f>
        <v>0</v>
      </c>
      <c r="C32" s="73">
        <f>參加者資料!C42</f>
        <v>0</v>
      </c>
      <c r="D32" s="74" t="str">
        <f>參加者資料!G42</f>
        <v>請選請選擇參賽項目</v>
      </c>
      <c r="E32" s="74"/>
    </row>
    <row r="33" spans="1:5" ht="20.100000000000001" customHeight="1">
      <c r="A33" s="6">
        <v>28</v>
      </c>
      <c r="B33" s="73">
        <f>參加者資料!B43</f>
        <v>0</v>
      </c>
      <c r="C33" s="73">
        <f>參加者資料!C43</f>
        <v>0</v>
      </c>
      <c r="D33" s="74" t="str">
        <f>參加者資料!G43</f>
        <v>請選請選擇參賽項目</v>
      </c>
      <c r="E33" s="74"/>
    </row>
    <row r="34" spans="1:5" ht="20.100000000000001" customHeight="1">
      <c r="A34" s="6">
        <v>29</v>
      </c>
      <c r="B34" s="73">
        <f>參加者資料!B44</f>
        <v>0</v>
      </c>
      <c r="C34" s="73">
        <f>參加者資料!C44</f>
        <v>0</v>
      </c>
      <c r="D34" s="74" t="str">
        <f>參加者資料!G44</f>
        <v>請選請選擇參賽項目</v>
      </c>
      <c r="E34" s="74"/>
    </row>
    <row r="35" spans="1:5" ht="20.100000000000001" customHeight="1">
      <c r="A35" s="6">
        <v>30</v>
      </c>
      <c r="B35" s="73">
        <f>參加者資料!B45</f>
        <v>0</v>
      </c>
      <c r="C35" s="73">
        <f>參加者資料!C45</f>
        <v>0</v>
      </c>
      <c r="D35" s="74" t="str">
        <f>參加者資料!G45</f>
        <v>請選請選擇參賽項目</v>
      </c>
      <c r="E35" s="74"/>
    </row>
    <row r="36" spans="1:5" ht="20.100000000000001" customHeight="1">
      <c r="A36" s="6">
        <v>31</v>
      </c>
      <c r="B36" s="73">
        <f>參加者資料!B46</f>
        <v>0</v>
      </c>
      <c r="C36" s="73">
        <f>參加者資料!C46</f>
        <v>0</v>
      </c>
      <c r="D36" s="74" t="str">
        <f>參加者資料!G46</f>
        <v>請選請選擇參賽項目</v>
      </c>
      <c r="E36" s="74"/>
    </row>
    <row r="37" spans="1:5" ht="20.100000000000001" customHeight="1">
      <c r="A37" s="6">
        <v>32</v>
      </c>
      <c r="B37" s="73">
        <f>參加者資料!B47</f>
        <v>0</v>
      </c>
      <c r="C37" s="73">
        <f>參加者資料!C47</f>
        <v>0</v>
      </c>
      <c r="D37" s="74" t="str">
        <f>參加者資料!G47</f>
        <v>請選請選擇參賽項目</v>
      </c>
      <c r="E37" s="74"/>
    </row>
    <row r="38" spans="1:5" ht="20.100000000000001" customHeight="1">
      <c r="A38" s="6">
        <v>33</v>
      </c>
      <c r="B38" s="73">
        <f>參加者資料!B48</f>
        <v>0</v>
      </c>
      <c r="C38" s="73">
        <f>參加者資料!C48</f>
        <v>0</v>
      </c>
      <c r="D38" s="74" t="str">
        <f>參加者資料!G48</f>
        <v>請選請選擇參賽項目</v>
      </c>
      <c r="E38" s="74"/>
    </row>
    <row r="39" spans="1:5" ht="20.100000000000001" customHeight="1">
      <c r="A39" s="6">
        <v>34</v>
      </c>
      <c r="B39" s="73">
        <f>參加者資料!B49</f>
        <v>0</v>
      </c>
      <c r="C39" s="73">
        <f>參加者資料!C49</f>
        <v>0</v>
      </c>
      <c r="D39" s="74" t="str">
        <f>參加者資料!G49</f>
        <v>請選請選擇參賽項目</v>
      </c>
      <c r="E39" s="74"/>
    </row>
    <row r="40" spans="1:5" ht="20.100000000000001" customHeight="1">
      <c r="A40" s="6">
        <v>35</v>
      </c>
      <c r="B40" s="73">
        <f>參加者資料!B50</f>
        <v>0</v>
      </c>
      <c r="C40" s="73">
        <f>參加者資料!C50</f>
        <v>0</v>
      </c>
      <c r="D40" s="74" t="str">
        <f>參加者資料!G50</f>
        <v>請選請選擇參賽項目</v>
      </c>
      <c r="E40" s="74"/>
    </row>
    <row r="41" spans="1:5" ht="20.100000000000001" customHeight="1">
      <c r="A41" s="6">
        <v>36</v>
      </c>
      <c r="B41" s="73">
        <f>參加者資料!B51</f>
        <v>0</v>
      </c>
      <c r="C41" s="73">
        <f>參加者資料!C51</f>
        <v>0</v>
      </c>
      <c r="D41" s="74" t="str">
        <f>參加者資料!G51</f>
        <v>請選請選擇參賽項目</v>
      </c>
      <c r="E41" s="74"/>
    </row>
    <row r="42" spans="1:5" ht="20.100000000000001" customHeight="1">
      <c r="A42" s="6">
        <v>37</v>
      </c>
      <c r="B42" s="73">
        <f>參加者資料!B52</f>
        <v>0</v>
      </c>
      <c r="C42" s="73">
        <f>參加者資料!C52</f>
        <v>0</v>
      </c>
      <c r="D42" s="74" t="str">
        <f>參加者資料!G52</f>
        <v>請選請選擇參賽項目</v>
      </c>
      <c r="E42" s="74"/>
    </row>
    <row r="43" spans="1:5" ht="20.100000000000001" customHeight="1">
      <c r="A43" s="6">
        <v>38</v>
      </c>
      <c r="B43" s="73">
        <f>參加者資料!B53</f>
        <v>0</v>
      </c>
      <c r="C43" s="73">
        <f>參加者資料!C53</f>
        <v>0</v>
      </c>
      <c r="D43" s="74" t="str">
        <f>參加者資料!G53</f>
        <v>請選請選擇參賽項目</v>
      </c>
      <c r="E43" s="74"/>
    </row>
    <row r="44" spans="1:5" ht="20.100000000000001" customHeight="1">
      <c r="A44" s="6">
        <v>39</v>
      </c>
      <c r="B44" s="73">
        <f>參加者資料!B54</f>
        <v>0</v>
      </c>
      <c r="C44" s="73">
        <f>參加者資料!C54</f>
        <v>0</v>
      </c>
      <c r="D44" s="74" t="str">
        <f>參加者資料!G54</f>
        <v>請選請選擇參賽項目</v>
      </c>
      <c r="E44" s="74"/>
    </row>
    <row r="45" spans="1:5" ht="20.100000000000001" customHeight="1">
      <c r="A45" s="6">
        <v>40</v>
      </c>
      <c r="B45" s="73">
        <f>參加者資料!B55</f>
        <v>0</v>
      </c>
      <c r="C45" s="73">
        <f>參加者資料!C55</f>
        <v>0</v>
      </c>
      <c r="D45" s="74" t="str">
        <f>參加者資料!G55</f>
        <v>請選請選擇參賽項目</v>
      </c>
      <c r="E45" s="74"/>
    </row>
    <row r="46" spans="1:5" ht="20.100000000000001" customHeight="1">
      <c r="A46" s="6">
        <v>41</v>
      </c>
      <c r="B46" s="73">
        <f>參加者資料!B56</f>
        <v>0</v>
      </c>
      <c r="C46" s="73">
        <f>參加者資料!C56</f>
        <v>0</v>
      </c>
      <c r="D46" s="74" t="str">
        <f>參加者資料!G56</f>
        <v>請選請選擇參賽項目</v>
      </c>
      <c r="E46" s="74"/>
    </row>
    <row r="47" spans="1:5" ht="20.100000000000001" customHeight="1">
      <c r="A47" s="6">
        <v>42</v>
      </c>
      <c r="B47" s="73">
        <f>參加者資料!B57</f>
        <v>0</v>
      </c>
      <c r="C47" s="73">
        <f>參加者資料!C57</f>
        <v>0</v>
      </c>
      <c r="D47" s="74" t="str">
        <f>參加者資料!G57</f>
        <v>請選請選擇參賽項目</v>
      </c>
      <c r="E47" s="74"/>
    </row>
    <row r="48" spans="1:5" ht="20.100000000000001" customHeight="1">
      <c r="A48" s="6">
        <v>43</v>
      </c>
      <c r="B48" s="73">
        <f>參加者資料!B58</f>
        <v>0</v>
      </c>
      <c r="C48" s="73">
        <f>參加者資料!C58</f>
        <v>0</v>
      </c>
      <c r="D48" s="74" t="str">
        <f>參加者資料!G58</f>
        <v>請選請選擇參賽項目</v>
      </c>
      <c r="E48" s="74"/>
    </row>
    <row r="49" spans="1:5" ht="20.100000000000001" customHeight="1">
      <c r="A49" s="6">
        <v>44</v>
      </c>
      <c r="B49" s="73">
        <f>參加者資料!B59</f>
        <v>0</v>
      </c>
      <c r="C49" s="73">
        <f>參加者資料!C59</f>
        <v>0</v>
      </c>
      <c r="D49" s="74" t="str">
        <f>參加者資料!G59</f>
        <v>請選請選擇參賽項目</v>
      </c>
      <c r="E49" s="74"/>
    </row>
    <row r="50" spans="1:5" ht="20.100000000000001" customHeight="1">
      <c r="A50" s="6">
        <v>45</v>
      </c>
      <c r="B50" s="73">
        <f>參加者資料!B60</f>
        <v>0</v>
      </c>
      <c r="C50" s="73">
        <f>參加者資料!C60</f>
        <v>0</v>
      </c>
      <c r="D50" s="74" t="str">
        <f>參加者資料!G60</f>
        <v>請選請選擇參賽項目</v>
      </c>
      <c r="E50" s="74"/>
    </row>
    <row r="51" spans="1:5" ht="20.100000000000001" customHeight="1">
      <c r="A51" s="6">
        <v>46</v>
      </c>
      <c r="B51" s="73">
        <f>參加者資料!B61</f>
        <v>0</v>
      </c>
      <c r="C51" s="73">
        <f>參加者資料!C61</f>
        <v>0</v>
      </c>
      <c r="D51" s="74" t="str">
        <f>參加者資料!G61</f>
        <v>請選請選擇參賽項目</v>
      </c>
      <c r="E51" s="74"/>
    </row>
    <row r="52" spans="1:5" ht="20.100000000000001" customHeight="1">
      <c r="A52" s="6">
        <v>47</v>
      </c>
      <c r="B52" s="73">
        <f>參加者資料!B62</f>
        <v>0</v>
      </c>
      <c r="C52" s="73">
        <f>參加者資料!C62</f>
        <v>0</v>
      </c>
      <c r="D52" s="74" t="str">
        <f>參加者資料!G62</f>
        <v>請選請選擇參賽項目</v>
      </c>
      <c r="E52" s="74"/>
    </row>
    <row r="53" spans="1:5" ht="20.100000000000001" customHeight="1">
      <c r="A53" s="6">
        <v>48</v>
      </c>
      <c r="B53" s="73">
        <f>參加者資料!B63</f>
        <v>0</v>
      </c>
      <c r="C53" s="73">
        <f>參加者資料!C63</f>
        <v>0</v>
      </c>
      <c r="D53" s="74" t="str">
        <f>參加者資料!G63</f>
        <v>請選請選擇參賽項目</v>
      </c>
      <c r="E53" s="74"/>
    </row>
    <row r="54" spans="1:5" ht="20.100000000000001" customHeight="1">
      <c r="A54" s="6">
        <v>49</v>
      </c>
      <c r="B54" s="73">
        <f>參加者資料!B64</f>
        <v>0</v>
      </c>
      <c r="C54" s="73">
        <f>參加者資料!C64</f>
        <v>0</v>
      </c>
      <c r="D54" s="74" t="str">
        <f>參加者資料!G64</f>
        <v>請選請選擇參賽項目</v>
      </c>
      <c r="E54" s="74"/>
    </row>
    <row r="55" spans="1:5" ht="20.100000000000001" customHeight="1">
      <c r="A55" s="6">
        <v>50</v>
      </c>
      <c r="B55" s="73">
        <f>參加者資料!B65</f>
        <v>0</v>
      </c>
      <c r="C55" s="73">
        <f>參加者資料!C65</f>
        <v>0</v>
      </c>
      <c r="D55" s="74" t="str">
        <f>參加者資料!G65</f>
        <v>請選請選擇參賽項目</v>
      </c>
      <c r="E55" s="74"/>
    </row>
    <row r="56" spans="1:5" ht="20.100000000000001" customHeight="1">
      <c r="A56" s="6">
        <v>51</v>
      </c>
      <c r="B56" s="73">
        <f>參加者資料!B66</f>
        <v>0</v>
      </c>
      <c r="C56" s="73">
        <f>參加者資料!C66</f>
        <v>0</v>
      </c>
      <c r="D56" s="74" t="str">
        <f>參加者資料!G66</f>
        <v>請選請選擇參賽項目</v>
      </c>
      <c r="E56" s="74"/>
    </row>
    <row r="57" spans="1:5" ht="20.100000000000001" customHeight="1">
      <c r="A57" s="6">
        <v>52</v>
      </c>
      <c r="B57" s="73">
        <f>參加者資料!B67</f>
        <v>0</v>
      </c>
      <c r="C57" s="73">
        <f>參加者資料!C67</f>
        <v>0</v>
      </c>
      <c r="D57" s="74" t="str">
        <f>參加者資料!G67</f>
        <v>請選請選擇參賽項目</v>
      </c>
      <c r="E57" s="74"/>
    </row>
    <row r="58" spans="1:5" ht="20.100000000000001" customHeight="1">
      <c r="A58" s="6">
        <v>53</v>
      </c>
      <c r="B58" s="73">
        <f>參加者資料!B68</f>
        <v>0</v>
      </c>
      <c r="C58" s="73">
        <f>參加者資料!C68</f>
        <v>0</v>
      </c>
      <c r="D58" s="74" t="str">
        <f>參加者資料!G68</f>
        <v>請選請選擇參賽項目</v>
      </c>
      <c r="E58" s="74"/>
    </row>
    <row r="59" spans="1:5" ht="20.100000000000001" customHeight="1">
      <c r="A59" s="6">
        <v>54</v>
      </c>
      <c r="B59" s="73">
        <f>參加者資料!B69</f>
        <v>0</v>
      </c>
      <c r="C59" s="73">
        <f>參加者資料!C69</f>
        <v>0</v>
      </c>
      <c r="D59" s="74" t="str">
        <f>參加者資料!G69</f>
        <v>請選請選擇參賽項目</v>
      </c>
      <c r="E59" s="74"/>
    </row>
    <row r="60" spans="1:5" ht="20.100000000000001" customHeight="1">
      <c r="A60" s="6">
        <v>55</v>
      </c>
      <c r="B60" s="73">
        <f>參加者資料!B70</f>
        <v>0</v>
      </c>
      <c r="C60" s="73">
        <f>參加者資料!C70</f>
        <v>0</v>
      </c>
      <c r="D60" s="74" t="str">
        <f>參加者資料!G70</f>
        <v>請選請選擇參賽項目</v>
      </c>
      <c r="E60" s="74"/>
    </row>
    <row r="61" spans="1:5" ht="20.100000000000001" customHeight="1">
      <c r="A61" s="6">
        <v>56</v>
      </c>
      <c r="B61" s="73">
        <f>參加者資料!B71</f>
        <v>0</v>
      </c>
      <c r="C61" s="73">
        <f>參加者資料!C71</f>
        <v>0</v>
      </c>
      <c r="D61" s="74" t="str">
        <f>參加者資料!G71</f>
        <v>請選請選擇參賽項目</v>
      </c>
      <c r="E61" s="74"/>
    </row>
    <row r="62" spans="1:5" ht="20.100000000000001" customHeight="1">
      <c r="A62" s="6">
        <v>57</v>
      </c>
      <c r="B62" s="73">
        <f>參加者資料!B72</f>
        <v>0</v>
      </c>
      <c r="C62" s="73">
        <f>參加者資料!C72</f>
        <v>0</v>
      </c>
      <c r="D62" s="74" t="str">
        <f>參加者資料!G72</f>
        <v>請選請選擇參賽項目</v>
      </c>
      <c r="E62" s="74"/>
    </row>
    <row r="63" spans="1:5" ht="20.100000000000001" customHeight="1">
      <c r="A63" s="6">
        <v>58</v>
      </c>
      <c r="B63" s="73">
        <f>參加者資料!B73</f>
        <v>0</v>
      </c>
      <c r="C63" s="73">
        <f>參加者資料!C73</f>
        <v>0</v>
      </c>
      <c r="D63" s="74" t="str">
        <f>參加者資料!G73</f>
        <v>請選請選擇參賽項目</v>
      </c>
      <c r="E63" s="74"/>
    </row>
    <row r="64" spans="1:5" ht="20.100000000000001" customHeight="1">
      <c r="A64" s="6">
        <v>59</v>
      </c>
      <c r="B64" s="73">
        <f>參加者資料!B74</f>
        <v>0</v>
      </c>
      <c r="C64" s="73">
        <f>參加者資料!C74</f>
        <v>0</v>
      </c>
      <c r="D64" s="74" t="str">
        <f>參加者資料!G74</f>
        <v>請選請選擇參賽項目</v>
      </c>
      <c r="E64" s="74"/>
    </row>
    <row r="65" spans="1:5" ht="20.100000000000001" customHeight="1">
      <c r="A65" s="6">
        <v>60</v>
      </c>
      <c r="B65" s="73">
        <f>參加者資料!B75</f>
        <v>0</v>
      </c>
      <c r="C65" s="73">
        <f>參加者資料!C75</f>
        <v>0</v>
      </c>
      <c r="D65" s="74" t="str">
        <f>參加者資料!G75</f>
        <v>請選請選擇參賽項目</v>
      </c>
      <c r="E65" s="74"/>
    </row>
    <row r="66" spans="1:5" ht="20.100000000000001" customHeight="1">
      <c r="A66" s="6">
        <v>61</v>
      </c>
      <c r="B66" s="73">
        <f>參加者資料!B76</f>
        <v>0</v>
      </c>
      <c r="C66" s="73">
        <f>參加者資料!C76</f>
        <v>0</v>
      </c>
      <c r="D66" s="74" t="str">
        <f>參加者資料!G76</f>
        <v>請選請選擇參賽項目</v>
      </c>
      <c r="E66" s="74"/>
    </row>
    <row r="67" spans="1:5" ht="20.100000000000001" customHeight="1">
      <c r="A67" s="6">
        <v>62</v>
      </c>
      <c r="B67" s="73">
        <f>參加者資料!B77</f>
        <v>0</v>
      </c>
      <c r="C67" s="73">
        <f>參加者資料!C77</f>
        <v>0</v>
      </c>
      <c r="D67" s="74" t="str">
        <f>參加者資料!G77</f>
        <v>請選請選擇參賽項目</v>
      </c>
      <c r="E67" s="74"/>
    </row>
    <row r="68" spans="1:5" ht="20.100000000000001" customHeight="1">
      <c r="A68" s="6">
        <v>63</v>
      </c>
      <c r="B68" s="73">
        <f>參加者資料!B78</f>
        <v>0</v>
      </c>
      <c r="C68" s="73">
        <f>參加者資料!C78</f>
        <v>0</v>
      </c>
      <c r="D68" s="74" t="str">
        <f>參加者資料!G78</f>
        <v>請選請選擇參賽項目</v>
      </c>
      <c r="E68" s="74"/>
    </row>
    <row r="69" spans="1:5" ht="20.100000000000001" customHeight="1">
      <c r="A69" s="6">
        <v>64</v>
      </c>
      <c r="B69" s="73">
        <f>參加者資料!B79</f>
        <v>0</v>
      </c>
      <c r="C69" s="73">
        <f>參加者資料!C79</f>
        <v>0</v>
      </c>
      <c r="D69" s="74" t="str">
        <f>參加者資料!G79</f>
        <v>請選請選擇參賽項目</v>
      </c>
      <c r="E69" s="74"/>
    </row>
    <row r="70" spans="1:5" ht="20.100000000000001" customHeight="1">
      <c r="A70" s="6">
        <v>65</v>
      </c>
      <c r="B70" s="73">
        <f>參加者資料!B80</f>
        <v>0</v>
      </c>
      <c r="C70" s="73">
        <f>參加者資料!C80</f>
        <v>0</v>
      </c>
      <c r="D70" s="74" t="str">
        <f>參加者資料!G80</f>
        <v>請選請選擇參賽項目</v>
      </c>
      <c r="E70" s="74"/>
    </row>
    <row r="71" spans="1:5" ht="20.100000000000001" customHeight="1">
      <c r="A71" s="6">
        <v>66</v>
      </c>
      <c r="B71" s="73">
        <f>參加者資料!B81</f>
        <v>0</v>
      </c>
      <c r="C71" s="73">
        <f>參加者資料!C81</f>
        <v>0</v>
      </c>
      <c r="D71" s="74" t="str">
        <f>參加者資料!G81</f>
        <v>請選請選擇參賽項目</v>
      </c>
      <c r="E71" s="74"/>
    </row>
    <row r="72" spans="1:5" ht="20.100000000000001" customHeight="1">
      <c r="A72" s="6">
        <v>67</v>
      </c>
      <c r="B72" s="73">
        <f>參加者資料!B82</f>
        <v>0</v>
      </c>
      <c r="C72" s="73">
        <f>參加者資料!C82</f>
        <v>0</v>
      </c>
      <c r="D72" s="74" t="str">
        <f>參加者資料!G82</f>
        <v>請選請選擇參賽項目</v>
      </c>
      <c r="E72" s="74"/>
    </row>
    <row r="73" spans="1:5" ht="20.100000000000001" customHeight="1">
      <c r="A73" s="6">
        <v>68</v>
      </c>
      <c r="B73" s="73">
        <f>參加者資料!B83</f>
        <v>0</v>
      </c>
      <c r="C73" s="73">
        <f>參加者資料!C83</f>
        <v>0</v>
      </c>
      <c r="D73" s="74" t="str">
        <f>參加者資料!G83</f>
        <v>請選請選擇參賽項目</v>
      </c>
      <c r="E73" s="74"/>
    </row>
    <row r="74" spans="1:5" ht="20.100000000000001" customHeight="1">
      <c r="A74" s="6">
        <v>69</v>
      </c>
      <c r="B74" s="73">
        <f>參加者資料!B84</f>
        <v>0</v>
      </c>
      <c r="C74" s="73">
        <f>參加者資料!C84</f>
        <v>0</v>
      </c>
      <c r="D74" s="74" t="str">
        <f>參加者資料!G84</f>
        <v>請選請選擇參賽項目</v>
      </c>
      <c r="E74" s="74"/>
    </row>
    <row r="75" spans="1:5" ht="20.100000000000001" customHeight="1">
      <c r="A75" s="6">
        <v>70</v>
      </c>
      <c r="B75" s="73">
        <f>參加者資料!B85</f>
        <v>0</v>
      </c>
      <c r="C75" s="73">
        <f>參加者資料!C85</f>
        <v>0</v>
      </c>
      <c r="D75" s="74" t="str">
        <f>參加者資料!G85</f>
        <v>請選請選擇參賽項目</v>
      </c>
      <c r="E75" s="74"/>
    </row>
    <row r="76" spans="1:5" ht="20.100000000000001" customHeight="1">
      <c r="A76" s="6">
        <v>71</v>
      </c>
      <c r="B76" s="73">
        <f>參加者資料!B86</f>
        <v>0</v>
      </c>
      <c r="C76" s="73">
        <f>參加者資料!C86</f>
        <v>0</v>
      </c>
      <c r="D76" s="74" t="str">
        <f>參加者資料!G86</f>
        <v>請選請選擇參賽項目</v>
      </c>
      <c r="E76" s="74"/>
    </row>
    <row r="77" spans="1:5" ht="20.100000000000001" customHeight="1">
      <c r="A77" s="6">
        <v>72</v>
      </c>
      <c r="B77" s="73">
        <f>參加者資料!B87</f>
        <v>0</v>
      </c>
      <c r="C77" s="73">
        <f>參加者資料!C87</f>
        <v>0</v>
      </c>
      <c r="D77" s="74" t="str">
        <f>參加者資料!G87</f>
        <v>請選請選擇參賽項目</v>
      </c>
      <c r="E77" s="74"/>
    </row>
    <row r="78" spans="1:5" ht="20.100000000000001" customHeight="1">
      <c r="A78" s="6">
        <v>73</v>
      </c>
      <c r="B78" s="73">
        <f>參加者資料!B88</f>
        <v>0</v>
      </c>
      <c r="C78" s="73">
        <f>參加者資料!C88</f>
        <v>0</v>
      </c>
      <c r="D78" s="74" t="str">
        <f>參加者資料!G88</f>
        <v>請選請選擇參賽項目</v>
      </c>
      <c r="E78" s="74"/>
    </row>
    <row r="79" spans="1:5" ht="20.100000000000001" customHeight="1">
      <c r="A79" s="6">
        <v>74</v>
      </c>
      <c r="B79" s="73">
        <f>參加者資料!B89</f>
        <v>0</v>
      </c>
      <c r="C79" s="73">
        <f>參加者資料!C89</f>
        <v>0</v>
      </c>
      <c r="D79" s="74" t="str">
        <f>參加者資料!G89</f>
        <v>請選請選擇參賽項目</v>
      </c>
      <c r="E79" s="74"/>
    </row>
    <row r="80" spans="1:5" ht="20.100000000000001" customHeight="1">
      <c r="A80" s="6">
        <v>75</v>
      </c>
      <c r="B80" s="73">
        <f>參加者資料!B90</f>
        <v>0</v>
      </c>
      <c r="C80" s="73">
        <f>參加者資料!C90</f>
        <v>0</v>
      </c>
      <c r="D80" s="74" t="str">
        <f>參加者資料!G90</f>
        <v>請選請選擇參賽項目</v>
      </c>
      <c r="E80" s="74"/>
    </row>
    <row r="81" spans="1:5" ht="20.100000000000001" customHeight="1">
      <c r="A81" s="6">
        <v>76</v>
      </c>
      <c r="B81" s="73">
        <f>參加者資料!B91</f>
        <v>0</v>
      </c>
      <c r="C81" s="73">
        <f>參加者資料!C91</f>
        <v>0</v>
      </c>
      <c r="D81" s="74" t="str">
        <f>參加者資料!G91</f>
        <v>請選請選擇參賽項目</v>
      </c>
      <c r="E81" s="74"/>
    </row>
    <row r="82" spans="1:5" ht="20.100000000000001" customHeight="1">
      <c r="A82" s="6">
        <v>77</v>
      </c>
      <c r="B82" s="73">
        <f>參加者資料!B92</f>
        <v>0</v>
      </c>
      <c r="C82" s="73">
        <f>參加者資料!C92</f>
        <v>0</v>
      </c>
      <c r="D82" s="74" t="str">
        <f>參加者資料!G92</f>
        <v>請選請選擇參賽項目</v>
      </c>
      <c r="E82" s="74"/>
    </row>
    <row r="83" spans="1:5" ht="20.100000000000001" customHeight="1">
      <c r="A83" s="6">
        <v>78</v>
      </c>
      <c r="B83" s="73">
        <f>參加者資料!B93</f>
        <v>0</v>
      </c>
      <c r="C83" s="73">
        <f>參加者資料!C93</f>
        <v>0</v>
      </c>
      <c r="D83" s="74" t="str">
        <f>參加者資料!G93</f>
        <v>請選請選擇參賽項目</v>
      </c>
      <c r="E83" s="74"/>
    </row>
    <row r="84" spans="1:5" ht="20.100000000000001" customHeight="1">
      <c r="A84" s="6">
        <v>79</v>
      </c>
      <c r="B84" s="73">
        <f>參加者資料!B94</f>
        <v>0</v>
      </c>
      <c r="C84" s="73">
        <f>參加者資料!C94</f>
        <v>0</v>
      </c>
      <c r="D84" s="74" t="str">
        <f>參加者資料!G94</f>
        <v>請選請選擇參賽項目</v>
      </c>
      <c r="E84" s="74"/>
    </row>
    <row r="85" spans="1:5" ht="20.100000000000001" customHeight="1">
      <c r="A85" s="6">
        <v>80</v>
      </c>
      <c r="B85" s="73">
        <f>參加者資料!B95</f>
        <v>0</v>
      </c>
      <c r="C85" s="73">
        <f>參加者資料!C95</f>
        <v>0</v>
      </c>
      <c r="D85" s="74" t="str">
        <f>參加者資料!G95</f>
        <v>請選請選擇參賽項目</v>
      </c>
      <c r="E85" s="74"/>
    </row>
    <row r="86" spans="1:5" ht="20.100000000000001" customHeight="1">
      <c r="A86" s="6">
        <v>81</v>
      </c>
      <c r="B86" s="73">
        <f>參加者資料!B96</f>
        <v>0</v>
      </c>
      <c r="C86" s="73">
        <f>參加者資料!C96</f>
        <v>0</v>
      </c>
      <c r="D86" s="74" t="str">
        <f>參加者資料!G96</f>
        <v>請選請選擇參賽項目</v>
      </c>
      <c r="E86" s="74"/>
    </row>
    <row r="87" spans="1:5" ht="20.100000000000001" customHeight="1">
      <c r="A87" s="6">
        <v>82</v>
      </c>
      <c r="B87" s="73">
        <f>參加者資料!B97</f>
        <v>0</v>
      </c>
      <c r="C87" s="73">
        <f>參加者資料!C97</f>
        <v>0</v>
      </c>
      <c r="D87" s="74" t="str">
        <f>參加者資料!G97</f>
        <v>請選請選擇參賽項目</v>
      </c>
      <c r="E87" s="74"/>
    </row>
    <row r="88" spans="1:5" ht="20.100000000000001" customHeight="1">
      <c r="A88" s="6">
        <v>83</v>
      </c>
      <c r="B88" s="73">
        <f>參加者資料!B98</f>
        <v>0</v>
      </c>
      <c r="C88" s="73">
        <f>參加者資料!C98</f>
        <v>0</v>
      </c>
      <c r="D88" s="74" t="str">
        <f>參加者資料!G98</f>
        <v>請選請選擇參賽項目</v>
      </c>
      <c r="E88" s="74"/>
    </row>
    <row r="89" spans="1:5" ht="20.100000000000001" customHeight="1">
      <c r="A89" s="6">
        <v>84</v>
      </c>
      <c r="B89" s="73">
        <f>參加者資料!B99</f>
        <v>0</v>
      </c>
      <c r="C89" s="73">
        <f>參加者資料!C99</f>
        <v>0</v>
      </c>
      <c r="D89" s="74" t="str">
        <f>參加者資料!G99</f>
        <v>請選請選擇參賽項目</v>
      </c>
      <c r="E89" s="74"/>
    </row>
    <row r="90" spans="1:5" ht="20.100000000000001" customHeight="1">
      <c r="A90" s="6">
        <v>85</v>
      </c>
      <c r="B90" s="73">
        <f>參加者資料!B100</f>
        <v>0</v>
      </c>
      <c r="C90" s="73">
        <f>參加者資料!C100</f>
        <v>0</v>
      </c>
      <c r="D90" s="74" t="str">
        <f>參加者資料!G100</f>
        <v>請選請選擇參賽項目</v>
      </c>
      <c r="E90" s="74"/>
    </row>
    <row r="91" spans="1:5" ht="20.100000000000001" customHeight="1">
      <c r="A91" s="6">
        <v>86</v>
      </c>
      <c r="B91" s="73">
        <f>參加者資料!B101</f>
        <v>0</v>
      </c>
      <c r="C91" s="73">
        <f>參加者資料!C101</f>
        <v>0</v>
      </c>
      <c r="D91" s="74" t="str">
        <f>參加者資料!G101</f>
        <v>請選請選擇參賽項目</v>
      </c>
      <c r="E91" s="74"/>
    </row>
    <row r="92" spans="1:5" ht="20.100000000000001" customHeight="1">
      <c r="A92" s="6">
        <v>87</v>
      </c>
      <c r="B92" s="73">
        <f>參加者資料!B102</f>
        <v>0</v>
      </c>
      <c r="C92" s="73">
        <f>參加者資料!C102</f>
        <v>0</v>
      </c>
      <c r="D92" s="74" t="str">
        <f>參加者資料!G102</f>
        <v>請選請選擇參賽項目</v>
      </c>
      <c r="E92" s="74"/>
    </row>
    <row r="93" spans="1:5" ht="20.100000000000001" customHeight="1">
      <c r="A93" s="6">
        <v>88</v>
      </c>
      <c r="B93" s="73">
        <f>參加者資料!B103</f>
        <v>0</v>
      </c>
      <c r="C93" s="73">
        <f>參加者資料!C103</f>
        <v>0</v>
      </c>
      <c r="D93" s="74" t="str">
        <f>參加者資料!G103</f>
        <v>請選請選擇參賽項目</v>
      </c>
      <c r="E93" s="74"/>
    </row>
    <row r="94" spans="1:5" ht="20.100000000000001" customHeight="1">
      <c r="A94" s="6">
        <v>89</v>
      </c>
      <c r="B94" s="73">
        <f>參加者資料!B104</f>
        <v>0</v>
      </c>
      <c r="C94" s="73">
        <f>參加者資料!C104</f>
        <v>0</v>
      </c>
      <c r="D94" s="74" t="str">
        <f>參加者資料!G104</f>
        <v>請選請選擇參賽項目</v>
      </c>
      <c r="E94" s="74"/>
    </row>
    <row r="95" spans="1:5" ht="20.100000000000001" customHeight="1">
      <c r="A95" s="6">
        <v>90</v>
      </c>
      <c r="B95" s="73">
        <f>參加者資料!B105</f>
        <v>0</v>
      </c>
      <c r="C95" s="73">
        <f>參加者資料!C105</f>
        <v>0</v>
      </c>
      <c r="D95" s="74" t="str">
        <f>參加者資料!G105</f>
        <v>請選請選擇參賽項目</v>
      </c>
      <c r="E95" s="74"/>
    </row>
    <row r="96" spans="1:5" ht="20.100000000000001" customHeight="1">
      <c r="A96" s="6">
        <v>91</v>
      </c>
      <c r="B96" s="73">
        <f>參加者資料!B106</f>
        <v>0</v>
      </c>
      <c r="C96" s="73">
        <f>參加者資料!C106</f>
        <v>0</v>
      </c>
      <c r="D96" s="74" t="str">
        <f>參加者資料!G106</f>
        <v>請選請選擇參賽項目</v>
      </c>
      <c r="E96" s="74"/>
    </row>
    <row r="97" spans="1:5" ht="20.100000000000001" customHeight="1">
      <c r="A97" s="6">
        <v>92</v>
      </c>
      <c r="B97" s="73">
        <f>參加者資料!B107</f>
        <v>0</v>
      </c>
      <c r="C97" s="73">
        <f>參加者資料!C107</f>
        <v>0</v>
      </c>
      <c r="D97" s="74" t="str">
        <f>參加者資料!G107</f>
        <v>請選請選擇參賽項目</v>
      </c>
      <c r="E97" s="74"/>
    </row>
    <row r="98" spans="1:5" ht="20.100000000000001" customHeight="1">
      <c r="A98" s="6">
        <v>93</v>
      </c>
      <c r="B98" s="73">
        <f>參加者資料!B108</f>
        <v>0</v>
      </c>
      <c r="C98" s="73">
        <f>參加者資料!C108</f>
        <v>0</v>
      </c>
      <c r="D98" s="74" t="str">
        <f>參加者資料!G108</f>
        <v>請選請選擇參賽項目</v>
      </c>
      <c r="E98" s="74"/>
    </row>
    <row r="99" spans="1:5" ht="20.100000000000001" customHeight="1">
      <c r="A99" s="6">
        <v>94</v>
      </c>
      <c r="B99" s="73">
        <f>參加者資料!B109</f>
        <v>0</v>
      </c>
      <c r="C99" s="73">
        <f>參加者資料!C109</f>
        <v>0</v>
      </c>
      <c r="D99" s="74" t="str">
        <f>參加者資料!G109</f>
        <v>請選請選擇參賽項目</v>
      </c>
      <c r="E99" s="74"/>
    </row>
    <row r="100" spans="1:5" ht="20.100000000000001" customHeight="1">
      <c r="A100" s="6">
        <v>95</v>
      </c>
      <c r="B100" s="73">
        <f>參加者資料!B110</f>
        <v>0</v>
      </c>
      <c r="C100" s="73">
        <f>參加者資料!C110</f>
        <v>0</v>
      </c>
      <c r="D100" s="74" t="str">
        <f>參加者資料!G110</f>
        <v>請選請選擇參賽項目</v>
      </c>
      <c r="E100" s="74"/>
    </row>
    <row r="101" spans="1:5" ht="20.100000000000001" customHeight="1">
      <c r="A101" s="6">
        <v>96</v>
      </c>
      <c r="B101" s="73">
        <f>參加者資料!B111</f>
        <v>0</v>
      </c>
      <c r="C101" s="73">
        <f>參加者資料!C111</f>
        <v>0</v>
      </c>
      <c r="D101" s="74" t="str">
        <f>參加者資料!G111</f>
        <v>請選請選擇參賽項目</v>
      </c>
      <c r="E101" s="74"/>
    </row>
    <row r="102" spans="1:5" ht="20.100000000000001" customHeight="1">
      <c r="A102" s="6">
        <v>97</v>
      </c>
      <c r="B102" s="73">
        <f>參加者資料!B112</f>
        <v>0</v>
      </c>
      <c r="C102" s="73">
        <f>參加者資料!C112</f>
        <v>0</v>
      </c>
      <c r="D102" s="74" t="str">
        <f>參加者資料!G112</f>
        <v>請選請選擇參賽項目</v>
      </c>
      <c r="E102" s="74"/>
    </row>
    <row r="103" spans="1:5" ht="20.100000000000001" customHeight="1">
      <c r="A103" s="6">
        <v>98</v>
      </c>
      <c r="B103" s="73">
        <f>參加者資料!B113</f>
        <v>0</v>
      </c>
      <c r="C103" s="73">
        <f>參加者資料!C113</f>
        <v>0</v>
      </c>
      <c r="D103" s="74" t="str">
        <f>參加者資料!G113</f>
        <v>請選請選擇參賽項目</v>
      </c>
      <c r="E103" s="74"/>
    </row>
    <row r="104" spans="1:5" ht="20.100000000000001" customHeight="1">
      <c r="A104" s="6">
        <v>99</v>
      </c>
      <c r="B104" s="73">
        <f>參加者資料!B114</f>
        <v>0</v>
      </c>
      <c r="C104" s="73">
        <f>參加者資料!C114</f>
        <v>0</v>
      </c>
      <c r="D104" s="74" t="str">
        <f>參加者資料!G114</f>
        <v>請選請選擇參賽項目</v>
      </c>
      <c r="E104" s="74"/>
    </row>
  </sheetData>
  <sheetProtection algorithmName="SHA-512" hashValue="T8Gyb0lUqMHO1f6bQFBkU9y/SwSXJF3zWD11yoSv7rlENTrz4HYaYJt4lB2HPf2KLKkx0MRw/QcJQClBhm7Y+A==" saltValue="8IFdZ2qG8F/s38qUVNjgIQ==" spinCount="100000" sheet="1" objects="1" scenarios="1"/>
  <protectedRanges>
    <protectedRange sqref="E6:E104" name="Range1"/>
  </protectedRanges>
  <mergeCells count="2">
    <mergeCell ref="A1:E1"/>
    <mergeCell ref="A2:E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4"/>
  <dimension ref="A1:F16"/>
  <sheetViews>
    <sheetView workbookViewId="0">
      <selection activeCell="A3" sqref="A3:A4"/>
    </sheetView>
  </sheetViews>
  <sheetFormatPr defaultColWidth="8.875" defaultRowHeight="16.5"/>
  <cols>
    <col min="1" max="1" width="7.125" customWidth="1"/>
    <col min="2" max="2" width="15.375" customWidth="1"/>
    <col min="3" max="4" width="13.875" customWidth="1"/>
    <col min="5" max="5" width="15.125" customWidth="1"/>
    <col min="6" max="6" width="17.5" customWidth="1"/>
  </cols>
  <sheetData>
    <row r="1" spans="1:6">
      <c r="A1" s="33" t="s">
        <v>6</v>
      </c>
      <c r="B1" s="33" t="s">
        <v>5</v>
      </c>
      <c r="C1" s="5"/>
      <c r="D1" s="14"/>
      <c r="E1" s="5" t="s">
        <v>11</v>
      </c>
      <c r="F1" s="14" t="s">
        <v>9</v>
      </c>
    </row>
    <row r="2" spans="1:6">
      <c r="A2" s="14">
        <v>1</v>
      </c>
      <c r="B2" s="16">
        <v>230</v>
      </c>
      <c r="C2" s="14"/>
      <c r="D2" s="16"/>
      <c r="E2" s="5" t="s">
        <v>73</v>
      </c>
      <c r="F2" s="5" t="s">
        <v>73</v>
      </c>
    </row>
    <row r="3" spans="1:6">
      <c r="A3" s="14">
        <v>2</v>
      </c>
      <c r="B3" s="16">
        <v>450</v>
      </c>
      <c r="C3" s="14"/>
      <c r="D3" s="16"/>
      <c r="E3" s="5" t="s">
        <v>29</v>
      </c>
      <c r="F3" s="5" t="s">
        <v>29</v>
      </c>
    </row>
    <row r="4" spans="1:6">
      <c r="A4" s="14"/>
      <c r="B4" s="5"/>
      <c r="C4" s="14"/>
      <c r="D4" s="16"/>
      <c r="E4" s="5" t="s">
        <v>31</v>
      </c>
      <c r="F4" s="5" t="s">
        <v>31</v>
      </c>
    </row>
    <row r="5" spans="1:6">
      <c r="A5" s="14"/>
      <c r="B5" s="14"/>
      <c r="C5" s="14"/>
      <c r="D5" s="16"/>
      <c r="E5" s="5" t="s">
        <v>32</v>
      </c>
      <c r="F5" s="5" t="s">
        <v>32</v>
      </c>
    </row>
    <row r="6" spans="1:6">
      <c r="A6" s="14"/>
      <c r="B6" s="14"/>
      <c r="C6" s="14"/>
      <c r="D6" s="14"/>
      <c r="E6" s="5" t="s">
        <v>33</v>
      </c>
      <c r="F6" s="5" t="s">
        <v>33</v>
      </c>
    </row>
    <row r="7" spans="1:6">
      <c r="A7" s="14"/>
      <c r="B7" s="14"/>
      <c r="C7" s="14"/>
      <c r="D7" s="14"/>
      <c r="E7" s="5" t="s">
        <v>30</v>
      </c>
      <c r="F7" s="5" t="s">
        <v>30</v>
      </c>
    </row>
    <row r="8" spans="1:6">
      <c r="A8" s="14"/>
      <c r="B8" s="14"/>
      <c r="C8" s="14"/>
      <c r="D8" s="14"/>
      <c r="E8" s="14"/>
      <c r="F8" s="38" t="s">
        <v>3</v>
      </c>
    </row>
    <row r="9" spans="1:6">
      <c r="A9" s="14"/>
      <c r="B9" s="14"/>
      <c r="C9" s="14"/>
      <c r="D9" s="14"/>
      <c r="E9" s="14"/>
      <c r="F9" s="14"/>
    </row>
    <row r="10" spans="1:6">
      <c r="A10" s="14"/>
      <c r="B10" s="14"/>
      <c r="C10" s="14"/>
      <c r="D10" s="14"/>
      <c r="E10" s="15"/>
      <c r="F10" s="15"/>
    </row>
    <row r="11" spans="1:6">
      <c r="A11" s="14"/>
      <c r="B11" s="14"/>
      <c r="C11" s="14"/>
      <c r="D11" s="14"/>
      <c r="E11" s="15"/>
      <c r="F11" s="14"/>
    </row>
    <row r="12" spans="1:6">
      <c r="A12" s="14"/>
      <c r="B12" s="14"/>
      <c r="C12" s="14"/>
      <c r="D12" s="14"/>
      <c r="E12" s="17"/>
      <c r="F12" s="17"/>
    </row>
    <row r="13" spans="1:6">
      <c r="A13" s="14"/>
      <c r="B13" s="14"/>
      <c r="C13" s="14"/>
      <c r="D13" s="14"/>
      <c r="E13" s="17"/>
      <c r="F13" s="17"/>
    </row>
    <row r="14" spans="1:6">
      <c r="E14" s="17"/>
      <c r="F14" s="17"/>
    </row>
    <row r="15" spans="1:6">
      <c r="E15" s="14"/>
      <c r="F15" s="14"/>
    </row>
    <row r="16" spans="1:6">
      <c r="E16" s="5"/>
    </row>
  </sheetData>
  <phoneticPr fontId="1" type="noConversion"/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866C8-507B-4157-87A6-1A47F0CCD0F0}">
  <sheetPr codeName="工作表1"/>
  <dimension ref="A1:F8"/>
  <sheetViews>
    <sheetView workbookViewId="0">
      <selection activeCell="A3" sqref="A3:A4"/>
    </sheetView>
  </sheetViews>
  <sheetFormatPr defaultColWidth="8.875" defaultRowHeight="16.5"/>
  <cols>
    <col min="1" max="1" width="22.875" customWidth="1"/>
    <col min="6" max="6" width="52.125" customWidth="1"/>
  </cols>
  <sheetData>
    <row r="1" spans="1:6" ht="47.25">
      <c r="A1" s="14" t="s">
        <v>8</v>
      </c>
      <c r="B1" s="14"/>
      <c r="C1" s="14"/>
      <c r="D1" s="14"/>
      <c r="E1" s="14"/>
      <c r="F1" s="57" t="s">
        <v>65</v>
      </c>
    </row>
    <row r="2" spans="1:6" ht="31.5">
      <c r="A2" s="14" t="s">
        <v>90</v>
      </c>
      <c r="B2" s="14">
        <v>0</v>
      </c>
      <c r="C2" s="14"/>
      <c r="D2" s="14"/>
      <c r="E2" s="14"/>
      <c r="F2" s="58" t="s">
        <v>74</v>
      </c>
    </row>
    <row r="3" spans="1:6">
      <c r="A3" s="14" t="s">
        <v>75</v>
      </c>
      <c r="B3" s="14">
        <v>1</v>
      </c>
      <c r="C3" s="14"/>
      <c r="D3" s="14"/>
      <c r="E3" s="14"/>
      <c r="F3" s="54" t="s">
        <v>59</v>
      </c>
    </row>
    <row r="4" spans="1:6">
      <c r="A4" s="14" t="s">
        <v>76</v>
      </c>
      <c r="B4" s="14">
        <v>1</v>
      </c>
      <c r="C4" s="14"/>
      <c r="D4" s="14"/>
      <c r="E4" s="14"/>
    </row>
    <row r="5" spans="1:6">
      <c r="A5" s="14" t="s">
        <v>77</v>
      </c>
      <c r="B5" s="14">
        <v>2</v>
      </c>
      <c r="C5" s="14"/>
      <c r="D5" s="14"/>
      <c r="E5" s="14"/>
      <c r="F5" s="54"/>
    </row>
    <row r="8" spans="1:6">
      <c r="F8" s="26"/>
    </row>
  </sheetData>
  <phoneticPr fontId="1" type="noConversion"/>
  <dataValidations count="1">
    <dataValidation errorStyle="warning" showDropDown="1" showInputMessage="1" showErrorMessage="1" errorTitle="項目" error="請選擇參賽項目。" promptTitle="項目" prompt="請選擇參賽項目。" sqref="A1:A5" xr:uid="{2EA02745-F1F4-4752-8A20-C2C8748E7EF1}"/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I W L Q V A N 4 j Q + k A A A A 9 g A A A B I A H A B D b 2 5 m a W c v U G F j a 2 F n Z S 5 4 b W w g o h g A K K A U A A A A A A A A A A A A A A A A A A A A A A A A A A A A h Y 8 x D o I w G I W v Q r r T l q K J I a U M r p K Y E I 1 r U y o 0 w o + h x X I 3 B 4 / k F c Q o 6 u b 4 v v c N 7 9 2 v N 5 6 N b R N c d G 9 N B y m K M E W B B t W V B q o U D e 4 Y r l A m + F a q k 6 x 0 M M l g k 9 G W K a q d O y e E e O + x j 3 H X V 4 R R G p F D v i l U r V u J P r L 5 L 4 c G r J O g N B J 8 / x o j G I 7 o E s c L h i k n M + S 5 g a / A p r 3 P 9 g f y 9 d C 4 o d d C Q 7 g r O J k j J + 8 P 4 g F Q S w M E F A A C A A g A I W L Q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F i 0 F Q o i k e 4 D g A A A B E A A A A T A B w A R m 9 y b X V s Y X M v U 2 V j d G l v b j E u b S C i G A A o o B Q A A A A A A A A A A A A A A A A A A A A A A A A A A A A r T k 0 u y c z P U w i G 0 I b W A F B L A Q I t A B Q A A g A I A C F i 0 F Q D e I 0 P p A A A A P Y A A A A S A A A A A A A A A A A A A A A A A A A A A A B D b 2 5 m a W c v U G F j a 2 F n Z S 5 4 b W x Q S w E C L Q A U A A I A C A A h Y t B U D 8 r p q 6 Q A A A D p A A A A E w A A A A A A A A A A A A A A A A D w A A A A W 0 N v b n R l b n R f V H l w Z X N d L n h t b F B L A Q I t A B Q A A g A I A C F i 0 F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m M b s + l 6 L q T 5 n m V U g U z I b H A A A A A A I A A A A A A B B m A A A A A Q A A I A A A A J y N C 6 7 q L m K X 6 p 9 w + L x z H E 6 B B f 5 O O 2 y 1 X / J 4 m i 6 1 m v Q O A A A A A A 6 A A A A A A g A A I A A A A D K u + W Z 2 L J t 2 T u b h 8 h 0 a e c A K D G 9 T e 3 X Q J 2 V W 5 e M v 1 i 9 S U A A A A A C q k m H o R R x + 4 h w Q I S z D I M 2 o R r 2 B s B E 9 J j 4 7 P P w S e p p F h B r V w b M + m d E B 3 e A Q 4 E L e 3 Q 0 N T X 9 O j C 6 o / w m J 6 c 2 7 W C V J u p a F 2 h 1 v b J h l P D t N H v w 2 Q A A A A H X 0 n Z 8 c Y S 9 n r D T G Z E o n X B E s t y L 7 f p a l Y K B y 4 z q z U q K G Z p 1 W M I k P d q U j 6 9 0 D K f Z 2 S Y R D t K 6 K Q T w z 4 P J 3 G B G x S c 8 = < / D a t a M a s h u p > 
</file>

<file path=customXml/itemProps1.xml><?xml version="1.0" encoding="utf-8"?>
<ds:datastoreItem xmlns:ds="http://schemas.openxmlformats.org/officeDocument/2006/customXml" ds:itemID="{450F3D24-6B3E-4B0C-8A4D-2E14AB0B58C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參加者資料</vt:lpstr>
      <vt:lpstr>團體報名重要資訊</vt:lpstr>
      <vt:lpstr>(只適用於公開賽)家長自行收取准考通知</vt:lpstr>
      <vt:lpstr>組別</vt:lpstr>
      <vt:lpstr>項目</vt:lpstr>
      <vt:lpstr>參加者資料!Print_Area</vt:lpstr>
      <vt:lpstr>參加者資料!Print_Titles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Jessica Au</cp:lastModifiedBy>
  <cp:lastPrinted>2022-06-23T01:27:52Z</cp:lastPrinted>
  <dcterms:created xsi:type="dcterms:W3CDTF">2012-06-08T05:47:09Z</dcterms:created>
  <dcterms:modified xsi:type="dcterms:W3CDTF">2025-08-28T04:30:04Z</dcterms:modified>
</cp:coreProperties>
</file>