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5ca728707547a4/數學協會/202212/學校邀請/"/>
    </mc:Choice>
  </mc:AlternateContent>
  <xr:revisionPtr revIDLastSave="23" documentId="8_{B3B69CD2-4840-1748-A97A-80B4CF9AAB1C}" xr6:coauthVersionLast="47" xr6:coauthVersionMax="47" xr10:uidLastSave="{EDC4E905-1F5C-4CD2-B80C-3B4EAC93BF08}"/>
  <bookViews>
    <workbookView xWindow="-120" yWindow="-120" windowWidth="29040" windowHeight="15720" xr2:uid="{00000000-000D-0000-FFFF-FFFF00000000}"/>
  </bookViews>
  <sheets>
    <sheet name="參加者資料" sheetId="1" r:id="rId1"/>
    <sheet name="團體報名重要資訊" sheetId="3" r:id="rId2"/>
    <sheet name="組別" sheetId="2" state="hidden" r:id="rId3"/>
    <sheet name="項目" sheetId="4" state="hidden" r:id="rId4"/>
  </sheets>
  <definedNames>
    <definedName name="_1._報名費用__團體替超過5位或以上小朋友報名_每份作品參賽費用為_140。_團體替2_4位小朋友報名_每份作品參賽費用為_150。_2.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._必須按此閱讀其他章程細則_按此__或在本檔案分頁中選" localSheetId="1">參加者資料!$G$3</definedName>
    <definedName name="_xlnm._FilterDatabase" localSheetId="0" hidden="1">參加者資料!$A$12:$I$113</definedName>
    <definedName name="_xlnm.Print_Area" localSheetId="0">參加者資料!$A:$I</definedName>
    <definedName name="_xlnm.Print_Titles" localSheetId="0">參加者資料!$12:$12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F24" i="1" l="1"/>
  <c r="I24" i="1" s="1"/>
  <c r="F23" i="1"/>
  <c r="I23" i="1" s="1"/>
  <c r="F22" i="1"/>
  <c r="I22" i="1" s="1"/>
  <c r="F21" i="1"/>
  <c r="I21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84" i="1"/>
  <c r="I84" i="1" s="1"/>
  <c r="F85" i="1"/>
  <c r="I85" i="1" s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 s="1"/>
  <c r="F92" i="1"/>
  <c r="I92" i="1" s="1"/>
  <c r="F93" i="1"/>
  <c r="I93" i="1" s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101" i="1"/>
  <c r="I101" i="1" s="1"/>
  <c r="F102" i="1"/>
  <c r="I102" i="1" s="1"/>
  <c r="F103" i="1"/>
  <c r="I103" i="1" s="1"/>
  <c r="F104" i="1"/>
  <c r="I104" i="1" s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I110" i="1" s="1"/>
  <c r="F111" i="1"/>
  <c r="I111" i="1" s="1"/>
  <c r="F112" i="1"/>
  <c r="I112" i="1" s="1"/>
  <c r="F113" i="1"/>
  <c r="I113" i="1" s="1"/>
  <c r="F16" i="1"/>
  <c r="I16" i="1" s="1"/>
  <c r="F17" i="1"/>
  <c r="I17" i="1" s="1"/>
  <c r="F18" i="1"/>
  <c r="F19" i="1"/>
  <c r="I19" i="1" s="1"/>
  <c r="F20" i="1"/>
  <c r="I20" i="1" s="1"/>
  <c r="F25" i="1"/>
  <c r="I25" i="1" s="1"/>
  <c r="F26" i="1"/>
  <c r="I26" i="1" s="1"/>
  <c r="F27" i="1"/>
  <c r="I27" i="1" s="1"/>
  <c r="F15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6" i="1"/>
  <c r="G17" i="1"/>
  <c r="G18" i="1"/>
  <c r="G19" i="1"/>
  <c r="G15" i="1"/>
  <c r="D9" i="1"/>
  <c r="I18" i="1" l="1"/>
  <c r="I15" i="1"/>
  <c r="I9" i="1" s="1"/>
</calcChain>
</file>

<file path=xl/sharedStrings.xml><?xml version="1.0" encoding="utf-8"?>
<sst xmlns="http://schemas.openxmlformats.org/spreadsheetml/2006/main" count="175" uniqueCount="73">
  <si>
    <t>參賽者姓名(中文)</t>
    <phoneticPr fontId="1" type="noConversion"/>
  </si>
  <si>
    <t xml:space="preserve"> </t>
    <phoneticPr fontId="1" type="noConversion"/>
  </si>
  <si>
    <t>1. 報名費用：</t>
  </si>
  <si>
    <t>費用小計 (HK$)</t>
    <phoneticPr fontId="1" type="noConversion"/>
  </si>
  <si>
    <t>WhatsApp (如有)：</t>
    <phoneticPr fontId="1" type="noConversion"/>
  </si>
  <si>
    <t>2. 報名方式：</t>
    <phoneticPr fontId="1" type="noConversion"/>
  </si>
  <si>
    <t>不符合參賽資格</t>
    <phoneticPr fontId="1" type="noConversion"/>
  </si>
  <si>
    <r>
      <t>3.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所有參賽者必須遵守大會所定規則，如有違規者，主辦機構有權取消任何參賽者資格。</t>
    </r>
  </si>
  <si>
    <r>
      <t>5.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主辦機構保留任何賽事規則及條款、獎項、評判、賽事及分組安排之更改權利，而毋須事先作出知會。</t>
    </r>
  </si>
  <si>
    <r>
      <t>6.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請詳閱比賽章程規則；一經報名，參賽者或其家長即表示同意並遵守比賽章程及大會之安排。</t>
    </r>
  </si>
  <si>
    <r>
      <t>7.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本會保留修改本比賽章程規則的權利，恕不另行通知。如有任何爭議，本會保留最後決定權。</t>
    </r>
  </si>
  <si>
    <r>
      <t>4.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本會及比賽評審團所作出之決定為最終依歸，任何人不得異議。</t>
    </r>
    <phoneticPr fontId="1" type="noConversion"/>
  </si>
  <si>
    <t>參賽項目數目</t>
    <phoneticPr fontId="1" type="noConversion"/>
  </si>
  <si>
    <t>其他章程及細則 (學校)</t>
    <phoneticPr fontId="1" type="noConversion"/>
  </si>
  <si>
    <t>費用</t>
    <phoneticPr fontId="1" type="noConversion"/>
  </si>
  <si>
    <t>數目</t>
    <phoneticPr fontId="1" type="noConversion"/>
  </si>
  <si>
    <r>
      <t xml:space="preserve">學校名稱 :
</t>
    </r>
    <r>
      <rPr>
        <b/>
        <sz val="12"/>
        <color indexed="8"/>
        <rFont val="微軟正黑體"/>
        <family val="2"/>
        <charset val="136"/>
      </rPr>
      <t>(此名稱將會公佈在團體得獎名單中，如獲獎亦會刻/印在得獎獎座及證書內，敬請小心填寫)</t>
    </r>
    <phoneticPr fontId="1" type="noConversion"/>
  </si>
  <si>
    <t>項目</t>
    <phoneticPr fontId="1" type="noConversion"/>
  </si>
  <si>
    <t>中二</t>
    <phoneticPr fontId="1" type="noConversion"/>
  </si>
  <si>
    <t>中三</t>
    <phoneticPr fontId="1" type="noConversion"/>
  </si>
  <si>
    <t>項目</t>
  </si>
  <si>
    <t>數學組</t>
  </si>
  <si>
    <t>*學校中文名稱：</t>
    <phoneticPr fontId="1" type="noConversion"/>
  </si>
  <si>
    <r>
      <t>*學校英文名稱</t>
    </r>
    <r>
      <rPr>
        <b/>
        <sz val="11"/>
        <color rgb="FF000000"/>
        <rFont val="微軟正黑體"/>
        <family val="2"/>
        <charset val="136"/>
      </rPr>
      <t xml:space="preserve"> ：</t>
    </r>
    <phoneticPr fontId="1" type="noConversion"/>
  </si>
  <si>
    <t>*聯絡電郵：</t>
    <phoneticPr fontId="1" type="noConversion"/>
  </si>
  <si>
    <t>組別</t>
    <phoneticPr fontId="1" type="noConversion"/>
  </si>
  <si>
    <t>請選擇級別</t>
  </si>
  <si>
    <t>請選擇級別</t>
    <phoneticPr fontId="1" type="noConversion"/>
  </si>
  <si>
    <t>數學組</t>
    <phoneticPr fontId="1" type="noConversion"/>
  </si>
  <si>
    <t>家長緊急聯絡電話</t>
    <phoneticPr fontId="1" type="noConversion"/>
  </si>
  <si>
    <t>6. 家長聯絡電話只作比賽日緊急聯絡用。</t>
    <phoneticPr fontId="1" type="noConversion"/>
  </si>
  <si>
    <t>*選擇比賽日期及時段：</t>
    <phoneticPr fontId="1" type="noConversion"/>
  </si>
  <si>
    <t>參賽項目</t>
    <phoneticPr fontId="1" type="noConversion"/>
  </si>
  <si>
    <t>3. 請確保考生之中英文姓名、年齡、組別正確無誤，此資料將會於印製證書或獎座(如有)。一經報名，如需更改，將收取行政費$65。</t>
    <phoneticPr fontId="1" type="noConversion"/>
  </si>
  <si>
    <t>4. 學校必須核實考生之參賽年級及組別，如有發現不符合參賽組別資格，將被取消參賽及得獎資格，所有已繳交之費用亦不會退還。</t>
    <phoneticPr fontId="1" type="noConversion"/>
  </si>
  <si>
    <t>5. 凡經學校團體報名之考生，所有比賽資料及領獎詳情將直接發放至所屬之學校，不會另行通知家長，敬請留意。</t>
    <phoneticPr fontId="1" type="noConversion"/>
  </si>
  <si>
    <t>7. 遞交報名表代表學校負責人、所有考生及其家長均詳閱比賽章程及同意遵守有關內容及條款。</t>
    <phoneticPr fontId="1" type="noConversion"/>
  </si>
  <si>
    <r>
      <t>1.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考生參賽，即表示同意本會將參賽日相片或片段用於與本會有關的推廣活動，包括但不限於網站、社交平台、刊物及公開播放等，並無需徵求參賽者同意及支付任何費用，並保留採用之最終決定權。</t>
    </r>
    <phoneticPr fontId="1" type="noConversion"/>
  </si>
  <si>
    <r>
      <t>2.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考生必須參報符合本會設定資格之組別。如有違規者，將被取消參賽及得獎資格，而已繳報名費亦不獲發還。</t>
    </r>
    <phoneticPr fontId="1" type="noConversion"/>
  </si>
  <si>
    <r>
      <t>8.</t>
    </r>
    <r>
      <rPr>
        <sz val="7"/>
        <rFont val="微軟正黑體"/>
        <family val="2"/>
        <charset val="136"/>
      </rPr>
      <t xml:space="preserve">      </t>
    </r>
    <r>
      <rPr>
        <sz val="12"/>
        <color rgb="FF000000"/>
        <rFont val="微軟正黑體"/>
        <family val="2"/>
        <charset val="136"/>
      </rPr>
      <t>考生一旦遞交報名表格，則相等於接納上列的比賽規則、條款及細則，如本會相信有任何違反此活動的相關細則及條款的行為，本會將保留隨時取消其參賽及獲獎資格的權利，是次比賽亦不設任何上訴機制。</t>
    </r>
    <phoneticPr fontId="1" type="noConversion"/>
  </si>
  <si>
    <t>中二組</t>
    <phoneticPr fontId="1" type="noConversion"/>
  </si>
  <si>
    <t>中三組</t>
    <phoneticPr fontId="1" type="noConversion"/>
  </si>
  <si>
    <t>中四組</t>
    <phoneticPr fontId="1" type="noConversion"/>
  </si>
  <si>
    <t>小二數學組</t>
    <phoneticPr fontId="1" type="noConversion"/>
  </si>
  <si>
    <t>小六數學組+小六奧數組</t>
    <phoneticPr fontId="1" type="noConversion"/>
  </si>
  <si>
    <r>
      <t xml:space="preserve">Chan Tai Man </t>
    </r>
    <r>
      <rPr>
        <b/>
        <i/>
        <sz val="10"/>
        <rFont val="微軟正黑體"/>
        <family val="2"/>
        <charset val="136"/>
      </rPr>
      <t>(Example 1)</t>
    </r>
    <phoneticPr fontId="1" type="noConversion"/>
  </si>
  <si>
    <r>
      <t xml:space="preserve">Chan Siu Man </t>
    </r>
    <r>
      <rPr>
        <b/>
        <i/>
        <sz val="10"/>
        <rFont val="微軟正黑體"/>
        <family val="2"/>
        <charset val="136"/>
      </rPr>
      <t>(Example 2)</t>
    </r>
    <phoneticPr fontId="1" type="noConversion"/>
  </si>
  <si>
    <r>
      <t xml:space="preserve">參賽者姓名(English Name)
</t>
    </r>
    <r>
      <rPr>
        <b/>
        <sz val="10"/>
        <color rgb="FF000000"/>
        <rFont val="微軟正黑體"/>
        <family val="2"/>
        <charset val="136"/>
      </rPr>
      <t>(英文全名</t>
    </r>
    <r>
      <rPr>
        <b/>
        <u/>
        <sz val="10"/>
        <color rgb="FF000000"/>
        <rFont val="微軟正黑體"/>
        <family val="2"/>
        <charset val="136"/>
      </rPr>
      <t>必須填寫</t>
    </r>
    <r>
      <rPr>
        <b/>
        <sz val="10"/>
        <color rgb="FF000000"/>
        <rFont val="微軟正黑體"/>
        <family val="2"/>
        <charset val="136"/>
      </rPr>
      <t>)</t>
    </r>
    <phoneticPr fontId="1" type="noConversion"/>
  </si>
  <si>
    <t>備註：</t>
    <phoneticPr fontId="1" type="noConversion"/>
  </si>
  <si>
    <t>*聯絡人電話：</t>
    <phoneticPr fontId="1" type="noConversion"/>
  </si>
  <si>
    <t>*聯絡人姓名：</t>
    <phoneticPr fontId="1" type="noConversion"/>
  </si>
  <si>
    <t>總參賽人數 (自動計算)：</t>
    <phoneticPr fontId="1" type="noConversion"/>
  </si>
  <si>
    <t>總費用 (自動計算)：</t>
    <phoneticPr fontId="1" type="noConversion"/>
  </si>
  <si>
    <t>e.g.</t>
    <phoneticPr fontId="1" type="noConversion"/>
  </si>
  <si>
    <r>
      <t xml:space="preserve">陳大文 </t>
    </r>
    <r>
      <rPr>
        <b/>
        <i/>
        <sz val="10"/>
        <rFont val="微軟正黑體"/>
        <family val="2"/>
        <charset val="136"/>
      </rPr>
      <t>(例子1)</t>
    </r>
    <phoneticPr fontId="1" type="noConversion"/>
  </si>
  <si>
    <r>
      <t>陳小文</t>
    </r>
    <r>
      <rPr>
        <b/>
        <i/>
        <sz val="10"/>
        <rFont val="微軟正黑體"/>
        <family val="2"/>
        <charset val="136"/>
      </rPr>
      <t xml:space="preserve"> (例子2)</t>
    </r>
    <phoneticPr fontId="1" type="noConversion"/>
  </si>
  <si>
    <r>
      <t>學校替超過10位或以上學生報名，每位學生可享團體優惠。(每位</t>
    </r>
    <r>
      <rPr>
        <b/>
        <sz val="12"/>
        <rFont val="Microsoft JhengHei UI"/>
        <family val="2"/>
        <charset val="136"/>
      </rPr>
      <t>港幣$220</t>
    </r>
    <r>
      <rPr>
        <sz val="12"/>
        <rFont val="Microsoft JhengHei UI"/>
        <family val="2"/>
        <charset val="136"/>
      </rPr>
      <t>)</t>
    </r>
    <phoneticPr fontId="1" type="noConversion"/>
  </si>
  <si>
    <t>學校團體賽詳情可瀏覽以下網頁:</t>
    <phoneticPr fontId="1" type="noConversion"/>
  </si>
  <si>
    <t>請確認參賽組別</t>
  </si>
  <si>
    <t>請確認比賽時段</t>
    <phoneticPr fontId="1" type="noConversion"/>
  </si>
  <si>
    <t>請確認比賽時段</t>
  </si>
  <si>
    <t>2022香港學界數學及奧數精英賽</t>
  </si>
  <si>
    <t>2022香港學界數學及奧數精英賽 - 學校報名重要資訊</t>
  </si>
  <si>
    <t>https://www.hkmaths.org/202212group</t>
  </si>
  <si>
    <t>中一組</t>
  </si>
  <si>
    <t>中一</t>
  </si>
  <si>
    <t>參賽組別</t>
  </si>
  <si>
    <t>12月18日上午11點至下午1點</t>
  </si>
  <si>
    <r>
      <rPr>
        <b/>
        <sz val="12"/>
        <rFont val="Microsoft JhengHei UI"/>
        <family val="2"/>
        <charset val="136"/>
      </rPr>
      <t>學校報名費用繳交方式：</t>
    </r>
    <r>
      <rPr>
        <sz val="12"/>
        <rFont val="Microsoft JhengHei UI"/>
        <family val="2"/>
        <charset val="136"/>
      </rPr>
      <t xml:space="preserve">
以郵寄支票，或經銀行入帳/ATM 櫃員機轉帳。
請以劃線支票或取回銀行收據並連同報名表格寄回。
支票抬頭:【Child Education Limited】 (支票背面請寫明參賽學校名稱)
銀行帳戶名稱: Child Education Limited
恒生銀行帳號: 796-116481-883
中國銀行帳號: 012-887-1-073180-6
郵寄/速遞地址：新蒲崗大有街3號萬迪廣場23樓H室香港兒童數學協會收，信封面請註明「2022香港學界數學及奧數精英賽」及學校名稱。</t>
    </r>
    <r>
      <rPr>
        <sz val="12"/>
        <rFont val="Microsoft JhengHei UI"/>
        <family val="3"/>
        <charset val="128"/>
      </rPr>
      <t xml:space="preserve">
</t>
    </r>
    <r>
      <rPr>
        <b/>
        <sz val="12"/>
        <rFont val="Microsoft JhengHei UI"/>
        <family val="2"/>
        <charset val="136"/>
      </rPr>
      <t>報名費用須於報名截止日(11月24日)或以前繳付，支票或收據亦須於截止日或以前郵寄/速遞至本會。</t>
    </r>
    <phoneticPr fontId="1" type="noConversion"/>
  </si>
  <si>
    <t>中四</t>
    <phoneticPr fontId="1" type="noConversion"/>
  </si>
  <si>
    <r>
      <t xml:space="preserve">乙部、參賽者名單 </t>
    </r>
    <r>
      <rPr>
        <b/>
        <sz val="12"/>
        <color rgb="FF000000"/>
        <rFont val="微軟正黑體"/>
        <family val="2"/>
        <charset val="136"/>
      </rPr>
      <t>(此部分需於</t>
    </r>
    <r>
      <rPr>
        <b/>
        <u/>
        <sz val="12"/>
        <color rgb="FF000000"/>
        <rFont val="微軟正黑體"/>
        <family val="2"/>
        <charset val="136"/>
      </rPr>
      <t>11月24日</t>
    </r>
    <r>
      <rPr>
        <b/>
        <sz val="12"/>
        <color rgb="FF000000"/>
        <rFont val="微軟正黑體"/>
        <family val="2"/>
        <charset val="136"/>
      </rPr>
      <t>前提交)</t>
    </r>
    <phoneticPr fontId="1" type="noConversion"/>
  </si>
  <si>
    <r>
      <t xml:space="preserve">甲部、中學報名表格 </t>
    </r>
    <r>
      <rPr>
        <sz val="12"/>
        <color rgb="FF000000"/>
        <rFont val="微軟正黑體"/>
        <family val="2"/>
        <charset val="136"/>
      </rPr>
      <t>(此部分需於</t>
    </r>
    <r>
      <rPr>
        <b/>
        <u/>
        <sz val="12"/>
        <color rgb="FF000000"/>
        <rFont val="微軟正黑體"/>
        <family val="2"/>
        <charset val="136"/>
      </rPr>
      <t>11月10日</t>
    </r>
    <r>
      <rPr>
        <sz val="12"/>
        <color rgb="FF000000"/>
        <rFont val="微軟正黑體"/>
        <family val="2"/>
        <charset val="136"/>
      </rPr>
      <t>前提交)</t>
    </r>
    <phoneticPr fontId="1" type="noConversion"/>
  </si>
  <si>
    <r>
      <t>填妥報名表內</t>
    </r>
    <r>
      <rPr>
        <b/>
        <u val="double"/>
        <sz val="12"/>
        <rFont val="Microsoft JhengHei UI"/>
        <family val="2"/>
        <charset val="136"/>
      </rPr>
      <t>甲部</t>
    </r>
    <r>
      <rPr>
        <sz val="12"/>
        <rFont val="Microsoft JhengHei UI"/>
        <family val="2"/>
        <charset val="136"/>
      </rPr>
      <t>之聯絡資料部分於</t>
    </r>
    <r>
      <rPr>
        <b/>
        <u/>
        <sz val="12"/>
        <rFont val="Microsoft JhengHei UI"/>
        <family val="2"/>
        <charset val="136"/>
      </rPr>
      <t>11月10日</t>
    </r>
    <r>
      <rPr>
        <sz val="12"/>
        <rFont val="Microsoft JhengHei UI"/>
        <family val="2"/>
        <charset val="136"/>
      </rPr>
      <t>前電郵至：info@hkmaths.org 。
本會收到學校報名後，會派專人聯絡確認學校參賽意向、費用及付款方式。
與本會聯絡後，學校可使用學校報名表格整合及</t>
    </r>
    <r>
      <rPr>
        <b/>
        <u/>
        <sz val="12"/>
        <rFont val="Microsoft JhengHei UI"/>
        <family val="2"/>
        <charset val="136"/>
      </rPr>
      <t>確定考生資料，再於11月24日前</t>
    </r>
    <r>
      <rPr>
        <sz val="12"/>
        <rFont val="Microsoft JhengHei UI"/>
        <family val="2"/>
        <charset val="136"/>
      </rPr>
      <t>電郵至：info@hkmaths.org 。 (如有查詢請致電: 3460 4347 )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</si>
</sst>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HK$&quot;#,##0.00_);[Red]\(&quot;HK$&quot;#,##0.00\)"/>
    <numFmt numFmtId="176" formatCode="_([$HK$-C04]* #,##0.00_);_([$HK$-C04]* \(#,##0.00\);_([$HK$-C04]* &quot;-&quot;??_);_(@_)"/>
  </numFmts>
  <fonts count="4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細明體"/>
      <family val="3"/>
      <charset val="136"/>
    </font>
    <font>
      <b/>
      <sz val="16"/>
      <color indexed="8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6"/>
      <name val="Microsoft JhengHei UI"/>
      <family val="2"/>
      <charset val="136"/>
    </font>
    <font>
      <sz val="12"/>
      <name val="Microsoft JhengHei UI"/>
      <family val="2"/>
      <charset val="136"/>
    </font>
    <font>
      <b/>
      <sz val="12"/>
      <name val="Microsoft JhengHei UI"/>
      <family val="2"/>
      <charset val="136"/>
    </font>
    <font>
      <b/>
      <sz val="15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Microsoft JhengHei UI"/>
      <family val="3"/>
      <charset val="128"/>
    </font>
    <font>
      <b/>
      <u/>
      <sz val="10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name val="微軟正黑體"/>
      <family val="2"/>
      <charset val="136"/>
    </font>
    <font>
      <sz val="7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u/>
      <sz val="12"/>
      <name val="Microsoft JhengHei UI"/>
      <family val="2"/>
      <charset val="136"/>
    </font>
    <font>
      <b/>
      <u val="double"/>
      <sz val="12"/>
      <name val="Microsoft JhengHei UI"/>
      <family val="2"/>
      <charset val="136"/>
    </font>
    <font>
      <b/>
      <sz val="12"/>
      <color rgb="FF000000"/>
      <name val="微軟正黑體"/>
      <family val="2"/>
      <charset val="136"/>
    </font>
    <font>
      <sz val="11"/>
      <color rgb="FF4C4C4C"/>
      <name val="Arial"/>
      <family val="2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i/>
      <sz val="10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24"/>
      <name val="CHei3HK-Bold"/>
      <family val="3"/>
      <charset val="128"/>
    </font>
    <font>
      <b/>
      <u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</font>
    <font>
      <b/>
      <sz val="16"/>
      <color indexed="8"/>
      <name val="微軟正黑體"/>
      <family val="2"/>
    </font>
    <font>
      <sz val="11"/>
      <color theme="1"/>
      <name val="微軟正黑體"/>
      <family val="2"/>
    </font>
    <font>
      <b/>
      <sz val="14"/>
      <name val="Microsoft JhengHei UI"/>
      <family val="2"/>
    </font>
    <font>
      <b/>
      <sz val="12"/>
      <name val="Microsoft JhengHei UI"/>
      <family val="2"/>
    </font>
    <font>
      <u/>
      <sz val="12"/>
      <color theme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8" fontId="7" fillId="5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6" fillId="7" borderId="0" xfId="0" applyFont="1" applyFill="1">
      <alignment vertical="center"/>
    </xf>
    <xf numFmtId="0" fontId="39" fillId="4" borderId="1" xfId="0" applyFont="1" applyFill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right" vertical="center" wrapText="1"/>
    </xf>
    <xf numFmtId="176" fontId="16" fillId="8" borderId="1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16" fillId="8" borderId="1" xfId="0" applyFont="1" applyFill="1" applyBorder="1" applyAlignment="1">
      <alignment horizontal="righ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1" fillId="6" borderId="2" xfId="0" applyFont="1" applyFill="1" applyBorder="1" applyAlignment="1">
      <alignment horizontal="right" vertical="center" wrapText="1"/>
    </xf>
    <xf numFmtId="0" fontId="21" fillId="6" borderId="3" xfId="0" applyFont="1" applyFill="1" applyBorder="1" applyAlignment="1">
      <alignment horizontal="right" vertical="center" wrapText="1"/>
    </xf>
  </cellXfs>
  <cellStyles count="2">
    <cellStyle name="一般" xfId="0" builtinId="0"/>
    <cellStyle name="超連結" xfId="1" builtinId="8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numFmt numFmtId="12" formatCode="&quot;HK$&quot;#,##0.00_);[Red]\(&quot;HK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color rgb="FFDE0000"/>
      </font>
    </dxf>
  </dxfs>
  <tableStyles count="0" defaultTableStyle="TableStyleMedium9" defaultPivotStyle="PivotStyleLight16"/>
  <colors>
    <mruColors>
      <color rgb="FFCB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69849</xdr:colOff>
      <xdr:row>0</xdr:row>
      <xdr:rowOff>0</xdr:rowOff>
    </xdr:from>
    <xdr:to>
      <xdr:col>2</xdr:col>
      <xdr:colOff>1494441</xdr:colOff>
      <xdr:row>1</xdr:row>
      <xdr:rowOff>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8" b="21733"/>
        <a:stretch/>
      </xdr:blipFill>
      <xdr:spPr>
        <a:xfrm>
          <a:off x="323849" y="0"/>
          <a:ext cx="3018971" cy="59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49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0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1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2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3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2" name="Control 1">
          <a:extLst>
            <a:ext uri="{FF2B5EF4-FFF2-40B4-BE49-F238E27FC236}">
              <a16:creationId xmlns:a16="http://schemas.microsoft.com/office/drawing/2014/main" id="{EACE7DEB-D723-E8CD-10D1-D10CE8FED0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3" name="Control 2">
          <a:extLst>
            <a:ext uri="{FF2B5EF4-FFF2-40B4-BE49-F238E27FC236}">
              <a16:creationId xmlns:a16="http://schemas.microsoft.com/office/drawing/2014/main" id="{478ACF41-6B49-38B7-6F45-C5A259B698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4" name="Control 3">
          <a:extLst>
            <a:ext uri="{FF2B5EF4-FFF2-40B4-BE49-F238E27FC236}">
              <a16:creationId xmlns:a16="http://schemas.microsoft.com/office/drawing/2014/main" id="{970341DB-966C-3912-43ED-215B17074E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5" name="Control 4">
          <a:extLst>
            <a:ext uri="{FF2B5EF4-FFF2-40B4-BE49-F238E27FC236}">
              <a16:creationId xmlns:a16="http://schemas.microsoft.com/office/drawing/2014/main" id="{C53ABB3B-E77E-CCED-05CE-0F66B9AA7D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6" name="Control 5">
          <a:extLst>
            <a:ext uri="{FF2B5EF4-FFF2-40B4-BE49-F238E27FC236}">
              <a16:creationId xmlns:a16="http://schemas.microsoft.com/office/drawing/2014/main" id="{74F5A387-B1EF-240D-426E-88EC78A988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664A6-FA44-430E-815B-066D5782A95C}" name="表格1" displayName="表格1" ref="E1:F15" totalsRowShown="0">
  <tableColumns count="2">
    <tableColumn id="1" xr3:uid="{C963249B-3737-4CC1-A46D-DEC841D7295F}" name="請選擇級別" dataDxfId="3"/>
    <tableColumn id="2" xr3:uid="{E88632BF-4D5F-4F11-840A-779DD4AB5F2E}" name="組別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5776A3-F3F7-4A26-A002-E33C883A8765}" name="表格2" displayName="表格2" ref="A1:B3" totalsRowShown="0" headerRowDxfId="2">
  <autoFilter ref="A1:B3" xr:uid="{FC5776A3-F3F7-4A26-A002-E33C883A8765}"/>
  <tableColumns count="2">
    <tableColumn id="1" xr3:uid="{238F585A-2066-461F-880D-73348F0A84AA}" name="數目" dataDxfId="1"/>
    <tableColumn id="2" xr3:uid="{82D89E10-9D39-4BDA-B045-840BA0BF06E8}" name="費用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kmaths.org/202212grou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topLeftCell="B1" zoomScale="80" zoomScaleNormal="80" workbookViewId="0">
      <pane ySplit="12" topLeftCell="A13" activePane="bottomLeft" state="frozen"/>
      <selection activeCell="A27" sqref="A27"/>
      <selection pane="bottomLeft" activeCell="I7" sqref="I7"/>
    </sheetView>
  </sheetViews>
  <sheetFormatPr defaultColWidth="9.125" defaultRowHeight="16.5" x14ac:dyDescent="0.25"/>
  <cols>
    <col min="1" max="1" width="3.625" style="2" customWidth="1"/>
    <col min="2" max="2" width="20.625" style="5" customWidth="1"/>
    <col min="3" max="3" width="26.625" style="5" customWidth="1"/>
    <col min="4" max="4" width="22.125" style="5" customWidth="1"/>
    <col min="5" max="5" width="28.125" style="16" customWidth="1"/>
    <col min="6" max="6" width="23.625" style="5" hidden="1" customWidth="1"/>
    <col min="7" max="7" width="30.125" style="5" hidden="1" customWidth="1"/>
    <col min="8" max="8" width="33.375" style="5" customWidth="1"/>
    <col min="9" max="9" width="46.125" style="5" customWidth="1"/>
    <col min="10" max="10" width="14.625" style="5" customWidth="1"/>
    <col min="11" max="16384" width="9.125" style="2"/>
  </cols>
  <sheetData>
    <row r="1" spans="1:10" ht="47.25" customHeight="1" x14ac:dyDescent="0.25">
      <c r="B1" s="28"/>
      <c r="C1" s="29"/>
      <c r="D1" s="68" t="s">
        <v>61</v>
      </c>
      <c r="E1" s="68"/>
      <c r="F1" s="68"/>
      <c r="G1" s="68"/>
      <c r="H1" s="68"/>
      <c r="I1" s="68"/>
      <c r="J1" s="2"/>
    </row>
    <row r="2" spans="1:10" s="24" customFormat="1" ht="27.75" customHeight="1" x14ac:dyDescent="0.25">
      <c r="A2" s="23"/>
      <c r="B2" s="73" t="s">
        <v>71</v>
      </c>
      <c r="C2" s="74"/>
      <c r="D2" s="75"/>
      <c r="E2" s="75"/>
      <c r="F2" s="74"/>
      <c r="G2" s="74"/>
      <c r="H2" s="74"/>
      <c r="I2" s="74"/>
    </row>
    <row r="3" spans="1:10" ht="31.5" customHeight="1" x14ac:dyDescent="0.25">
      <c r="A3" s="1"/>
      <c r="B3" s="77" t="s">
        <v>16</v>
      </c>
      <c r="C3" s="78"/>
      <c r="D3" s="83" t="s">
        <v>22</v>
      </c>
      <c r="E3" s="84"/>
      <c r="F3" s="81"/>
      <c r="G3" s="82"/>
      <c r="H3" s="82"/>
      <c r="I3" s="82"/>
      <c r="J3" s="2"/>
    </row>
    <row r="4" spans="1:10" ht="31.5" customHeight="1" x14ac:dyDescent="0.25">
      <c r="A4" s="1"/>
      <c r="B4" s="79"/>
      <c r="C4" s="80"/>
      <c r="D4" s="83" t="s">
        <v>23</v>
      </c>
      <c r="E4" s="84"/>
      <c r="F4" s="81"/>
      <c r="G4" s="82"/>
      <c r="H4" s="82"/>
      <c r="I4" s="82"/>
      <c r="J4" s="2"/>
    </row>
    <row r="5" spans="1:10" ht="24" customHeight="1" x14ac:dyDescent="0.25">
      <c r="B5" s="76" t="s">
        <v>50</v>
      </c>
      <c r="C5" s="76"/>
      <c r="D5" s="69"/>
      <c r="E5" s="70"/>
      <c r="F5" s="38"/>
      <c r="H5" s="40" t="s">
        <v>24</v>
      </c>
      <c r="I5" s="37"/>
      <c r="J5" s="2"/>
    </row>
    <row r="6" spans="1:10" ht="24" customHeight="1" x14ac:dyDescent="0.25">
      <c r="B6" s="76" t="s">
        <v>49</v>
      </c>
      <c r="C6" s="76"/>
      <c r="D6" s="69"/>
      <c r="E6" s="70"/>
      <c r="F6" s="38"/>
      <c r="G6" s="41"/>
      <c r="H6" s="40" t="s">
        <v>4</v>
      </c>
      <c r="I6" s="36"/>
      <c r="J6" s="2"/>
    </row>
    <row r="7" spans="1:10" s="4" customFormat="1" ht="24.75" customHeight="1" x14ac:dyDescent="0.25">
      <c r="B7" s="76" t="s">
        <v>48</v>
      </c>
      <c r="C7" s="76"/>
      <c r="D7" s="71"/>
      <c r="E7" s="72"/>
      <c r="F7" s="39"/>
      <c r="G7" s="42"/>
      <c r="H7" s="40" t="s">
        <v>31</v>
      </c>
      <c r="I7" s="35" t="s">
        <v>60</v>
      </c>
      <c r="J7" s="2"/>
    </row>
    <row r="8" spans="1:10" ht="16.5" customHeight="1" x14ac:dyDescent="0.25">
      <c r="A8" s="1"/>
      <c r="B8" s="9"/>
      <c r="C8" s="9"/>
      <c r="D8" s="67" t="str">
        <f>IF(D9&lt;10,"如欲角逐「優質數學教育團體獎」，學校需有至少10名或以上代表參賽。","參賽代表達10人或以上，學校可角逐「優質數學教育團體獎」。")</f>
        <v>如欲角逐「優質數學教育團體獎」，學校需有至少10名或以上代表參賽。</v>
      </c>
      <c r="E8" s="67"/>
      <c r="F8" s="67"/>
      <c r="G8" s="67"/>
      <c r="H8" s="67"/>
      <c r="I8" s="10"/>
      <c r="J8" s="2"/>
    </row>
    <row r="9" spans="1:10" s="4" customFormat="1" ht="18.75" customHeight="1" x14ac:dyDescent="0.25">
      <c r="A9" s="4" t="s">
        <v>1</v>
      </c>
      <c r="B9" s="63" t="s">
        <v>51</v>
      </c>
      <c r="C9" s="63"/>
      <c r="D9" s="57">
        <f>COUNTIF(C15:C113,"&lt;&gt;")</f>
        <v>0</v>
      </c>
      <c r="E9" s="58"/>
      <c r="F9" s="59"/>
      <c r="G9" s="59"/>
      <c r="H9" s="60" t="s">
        <v>52</v>
      </c>
      <c r="I9" s="61">
        <f>SUM(I15:I113)</f>
        <v>0</v>
      </c>
      <c r="J9" s="2"/>
    </row>
    <row r="10" spans="1:10" s="4" customFormat="1" ht="18.75" customHeight="1" x14ac:dyDescent="0.25">
      <c r="C10" s="25"/>
      <c r="D10" s="26"/>
      <c r="E10" s="26"/>
      <c r="F10" s="25"/>
      <c r="G10" s="26"/>
      <c r="H10" s="27"/>
      <c r="I10" s="27"/>
      <c r="J10" s="2"/>
    </row>
    <row r="11" spans="1:10" ht="26.25" customHeight="1" x14ac:dyDescent="0.25">
      <c r="A11" s="1"/>
      <c r="B11" s="64" t="s">
        <v>70</v>
      </c>
      <c r="C11" s="65"/>
      <c r="D11" s="65"/>
      <c r="E11" s="65"/>
      <c r="F11" s="65"/>
      <c r="G11" s="65"/>
      <c r="H11" s="66"/>
      <c r="I11" s="53"/>
      <c r="J11" s="2"/>
    </row>
    <row r="12" spans="1:10" s="4" customFormat="1" ht="34.5" customHeight="1" x14ac:dyDescent="0.25">
      <c r="A12" s="51"/>
      <c r="B12" s="49" t="s">
        <v>0</v>
      </c>
      <c r="C12" s="49" t="s">
        <v>47</v>
      </c>
      <c r="D12" s="49" t="s">
        <v>66</v>
      </c>
      <c r="E12" s="49" t="s">
        <v>32</v>
      </c>
      <c r="F12" s="50" t="s">
        <v>12</v>
      </c>
      <c r="G12" s="50" t="s">
        <v>17</v>
      </c>
      <c r="H12" s="49" t="s">
        <v>29</v>
      </c>
      <c r="I12" s="49" t="s">
        <v>3</v>
      </c>
      <c r="J12" s="2"/>
    </row>
    <row r="13" spans="1:10" s="4" customFormat="1" ht="21.75" customHeight="1" x14ac:dyDescent="0.25">
      <c r="A13" s="32" t="s">
        <v>53</v>
      </c>
      <c r="B13" s="30" t="s">
        <v>54</v>
      </c>
      <c r="C13" s="30" t="s">
        <v>45</v>
      </c>
      <c r="D13" s="31" t="s">
        <v>40</v>
      </c>
      <c r="E13" s="31" t="s">
        <v>28</v>
      </c>
      <c r="F13" s="32">
        <v>1</v>
      </c>
      <c r="G13" s="32" t="s">
        <v>43</v>
      </c>
      <c r="H13" s="32">
        <v>23456789</v>
      </c>
      <c r="I13" s="33">
        <v>220</v>
      </c>
      <c r="J13" s="2"/>
    </row>
    <row r="14" spans="1:10" s="3" customFormat="1" ht="21.75" customHeight="1" x14ac:dyDescent="0.25">
      <c r="A14" s="32" t="s">
        <v>53</v>
      </c>
      <c r="B14" s="30" t="s">
        <v>55</v>
      </c>
      <c r="C14" s="30" t="s">
        <v>46</v>
      </c>
      <c r="D14" s="31" t="s">
        <v>42</v>
      </c>
      <c r="E14" s="31" t="s">
        <v>28</v>
      </c>
      <c r="F14" s="32">
        <v>2</v>
      </c>
      <c r="G14" s="32" t="s">
        <v>44</v>
      </c>
      <c r="H14" s="32">
        <v>98765432</v>
      </c>
      <c r="I14" s="33">
        <v>220</v>
      </c>
      <c r="J14" s="2"/>
    </row>
    <row r="15" spans="1:10" s="7" customFormat="1" ht="22.5" customHeight="1" x14ac:dyDescent="0.25">
      <c r="A15" s="6">
        <v>1</v>
      </c>
      <c r="B15" s="43"/>
      <c r="C15" s="43"/>
      <c r="D15" s="44" t="s">
        <v>26</v>
      </c>
      <c r="E15" s="43" t="str">
        <f>IF(D15&lt;&gt;"請選擇級別","數學組","請確認參賽組別")</f>
        <v>請確認參賽組別</v>
      </c>
      <c r="F15" s="45">
        <f>VLOOKUP(E15,項目!A$2:B$5, 2,FALSE)</f>
        <v>0</v>
      </c>
      <c r="G15" s="45" t="str">
        <f>IF(E15="數學組+奧數組",CONCATENATE(CONCATENATE(LEFT(D15,2),"數學組+",CONCATENATE(LEFT(D15,2),"奧數組"))),CONCATENATE(LEFT(D15,2),E15))</f>
        <v>請選請確認參賽組別</v>
      </c>
      <c r="H15" s="44"/>
      <c r="I15" s="47">
        <f>IF(F15&lt;&gt;0,VLOOKUP(F15,組別!A$1:B$3, 2,FALSE)+IF(G15="Y",750,0),0)</f>
        <v>0</v>
      </c>
      <c r="J15" s="2"/>
    </row>
    <row r="16" spans="1:10" s="5" customFormat="1" ht="22.5" customHeight="1" x14ac:dyDescent="0.25">
      <c r="A16" s="6">
        <v>2</v>
      </c>
      <c r="B16" s="43"/>
      <c r="C16" s="43"/>
      <c r="D16" s="44" t="s">
        <v>26</v>
      </c>
      <c r="E16" s="43" t="str">
        <f t="shared" ref="E16:E78" si="0">IF(D16&lt;&gt;"請選擇級別","數學組","請確認參賽組別")</f>
        <v>請確認參賽組別</v>
      </c>
      <c r="F16" s="45">
        <f>VLOOKUP(E16,項目!A$2:B$5, 2,FALSE)</f>
        <v>0</v>
      </c>
      <c r="G16" s="45" t="str">
        <f t="shared" ref="G16:G79" si="1">IF(E16="數學組+奧數組",CONCATENATE(CONCATENATE(LEFT(D16,2),"數學組+",CONCATENATE(LEFT(D16,2),"奧數組"))),CONCATENATE(LEFT(D16,2),E16))</f>
        <v>請選請確認參賽組別</v>
      </c>
      <c r="H16" s="44"/>
      <c r="I16" s="47">
        <f>IF(F16&lt;&gt;0,VLOOKUP(F16,組別!A$1:B$3, 2,FALSE)+IF(G16="Y",750,0),0)</f>
        <v>0</v>
      </c>
      <c r="J16" s="2"/>
    </row>
    <row r="17" spans="1:10" s="5" customFormat="1" ht="22.5" customHeight="1" x14ac:dyDescent="0.25">
      <c r="A17" s="6">
        <v>3</v>
      </c>
      <c r="B17" s="43"/>
      <c r="C17" s="43"/>
      <c r="D17" s="44" t="s">
        <v>26</v>
      </c>
      <c r="E17" s="43" t="str">
        <f t="shared" si="0"/>
        <v>請確認參賽組別</v>
      </c>
      <c r="F17" s="45">
        <f>VLOOKUP(E17,項目!A$2:B$5, 2,FALSE)</f>
        <v>0</v>
      </c>
      <c r="G17" s="45" t="str">
        <f t="shared" si="1"/>
        <v>請選請確認參賽組別</v>
      </c>
      <c r="H17" s="44"/>
      <c r="I17" s="47">
        <f>IF(F17&lt;&gt;0,VLOOKUP(F17,組別!A$1:B$3, 2,FALSE)+IF(G17="Y",750,0),0)</f>
        <v>0</v>
      </c>
      <c r="J17" s="2"/>
    </row>
    <row r="18" spans="1:10" s="5" customFormat="1" ht="22.5" customHeight="1" x14ac:dyDescent="0.25">
      <c r="A18" s="6">
        <v>4</v>
      </c>
      <c r="B18" s="43"/>
      <c r="C18" s="43"/>
      <c r="D18" s="44" t="s">
        <v>26</v>
      </c>
      <c r="E18" s="43" t="str">
        <f t="shared" si="0"/>
        <v>請確認參賽組別</v>
      </c>
      <c r="F18" s="45">
        <f>VLOOKUP(E18,項目!A$2:B$5, 2,FALSE)</f>
        <v>0</v>
      </c>
      <c r="G18" s="45" t="str">
        <f t="shared" si="1"/>
        <v>請選請確認參賽組別</v>
      </c>
      <c r="H18" s="44"/>
      <c r="I18" s="47">
        <f>IF(F18&lt;&gt;0,VLOOKUP(F18,組別!A$1:B$3, 2,FALSE)+IF(G18="Y",750,0),0)</f>
        <v>0</v>
      </c>
      <c r="J18" s="2"/>
    </row>
    <row r="19" spans="1:10" s="5" customFormat="1" ht="22.5" customHeight="1" x14ac:dyDescent="0.25">
      <c r="A19" s="6">
        <v>5</v>
      </c>
      <c r="B19" s="43"/>
      <c r="C19" s="43"/>
      <c r="D19" s="44" t="s">
        <v>26</v>
      </c>
      <c r="E19" s="43" t="str">
        <f t="shared" si="0"/>
        <v>請確認參賽組別</v>
      </c>
      <c r="F19" s="45">
        <f>VLOOKUP(E19,項目!A$2:B$5, 2,FALSE)</f>
        <v>0</v>
      </c>
      <c r="G19" s="45" t="str">
        <f t="shared" si="1"/>
        <v>請選請確認參賽組別</v>
      </c>
      <c r="H19" s="44"/>
      <c r="I19" s="47">
        <f>IF(F19&lt;&gt;0,VLOOKUP(F19,組別!A$1:B$3, 2,FALSE)+IF(G19="Y",750,0),0)</f>
        <v>0</v>
      </c>
      <c r="J19" s="11"/>
    </row>
    <row r="20" spans="1:10" s="5" customFormat="1" ht="22.5" customHeight="1" x14ac:dyDescent="0.25">
      <c r="A20" s="6">
        <v>6</v>
      </c>
      <c r="B20" s="43"/>
      <c r="C20" s="43"/>
      <c r="D20" s="44" t="s">
        <v>26</v>
      </c>
      <c r="E20" s="43" t="str">
        <f t="shared" si="0"/>
        <v>請確認參賽組別</v>
      </c>
      <c r="F20" s="45">
        <f>VLOOKUP(E20,項目!A$2:B$5, 2,FALSE)</f>
        <v>0</v>
      </c>
      <c r="G20" s="45" t="str">
        <f t="shared" si="1"/>
        <v>請選請確認參賽組別</v>
      </c>
      <c r="H20" s="44"/>
      <c r="I20" s="47">
        <f>IF(F20&lt;&gt;0,VLOOKUP(F20,組別!A$1:B$3, 2,FALSE)+IF(G20="Y",750,0),0)</f>
        <v>0</v>
      </c>
      <c r="J20" s="11"/>
    </row>
    <row r="21" spans="1:10" s="5" customFormat="1" ht="22.5" customHeight="1" x14ac:dyDescent="0.25">
      <c r="A21" s="6">
        <v>7</v>
      </c>
      <c r="B21" s="46"/>
      <c r="C21" s="46"/>
      <c r="D21" s="44" t="s">
        <v>26</v>
      </c>
      <c r="E21" s="43" t="str">
        <f t="shared" si="0"/>
        <v>請確認參賽組別</v>
      </c>
      <c r="F21" s="45">
        <f>VLOOKUP(E21,項目!A$2:B$5, 2,FALSE)</f>
        <v>0</v>
      </c>
      <c r="G21" s="45" t="str">
        <f t="shared" si="1"/>
        <v>請選請確認參賽組別</v>
      </c>
      <c r="H21" s="44"/>
      <c r="I21" s="47">
        <f>IF(F21&lt;&gt;0,VLOOKUP(F21,組別!A$1:B$3, 2,FALSE)+IF(G21="Y",750,0),0)</f>
        <v>0</v>
      </c>
      <c r="J21" s="11"/>
    </row>
    <row r="22" spans="1:10" s="5" customFormat="1" ht="22.5" customHeight="1" x14ac:dyDescent="0.25">
      <c r="A22" s="6">
        <v>8</v>
      </c>
      <c r="B22" s="46"/>
      <c r="C22" s="46"/>
      <c r="D22" s="44" t="s">
        <v>26</v>
      </c>
      <c r="E22" s="43" t="str">
        <f t="shared" si="0"/>
        <v>請確認參賽組別</v>
      </c>
      <c r="F22" s="45">
        <f>VLOOKUP(E22,項目!A$2:B$5, 2,FALSE)</f>
        <v>0</v>
      </c>
      <c r="G22" s="45" t="str">
        <f t="shared" si="1"/>
        <v>請選請確認參賽組別</v>
      </c>
      <c r="H22" s="44"/>
      <c r="I22" s="47">
        <f>IF(F22&lt;&gt;0,VLOOKUP(F22,組別!A$1:B$3, 2,FALSE)+IF(G22="Y",750,0),0)</f>
        <v>0</v>
      </c>
      <c r="J22" s="11"/>
    </row>
    <row r="23" spans="1:10" s="5" customFormat="1" ht="22.5" customHeight="1" x14ac:dyDescent="0.25">
      <c r="A23" s="6">
        <v>9</v>
      </c>
      <c r="B23" s="43"/>
      <c r="C23" s="43"/>
      <c r="D23" s="44" t="s">
        <v>26</v>
      </c>
      <c r="E23" s="43" t="str">
        <f t="shared" si="0"/>
        <v>請確認參賽組別</v>
      </c>
      <c r="F23" s="45">
        <f>VLOOKUP(E23,項目!A$2:B$5, 2,FALSE)</f>
        <v>0</v>
      </c>
      <c r="G23" s="45" t="str">
        <f t="shared" si="1"/>
        <v>請選請確認參賽組別</v>
      </c>
      <c r="H23" s="44"/>
      <c r="I23" s="47">
        <f>IF(F23&lt;&gt;0,VLOOKUP(F23,組別!A$1:B$3, 2,FALSE)+IF(G23="Y",750,0),0)</f>
        <v>0</v>
      </c>
      <c r="J23" s="11"/>
    </row>
    <row r="24" spans="1:10" s="5" customFormat="1" ht="22.5" customHeight="1" x14ac:dyDescent="0.25">
      <c r="A24" s="6">
        <v>10</v>
      </c>
      <c r="B24" s="43"/>
      <c r="C24" s="43"/>
      <c r="D24" s="44" t="s">
        <v>26</v>
      </c>
      <c r="E24" s="43" t="str">
        <f t="shared" si="0"/>
        <v>請確認參賽組別</v>
      </c>
      <c r="F24" s="45">
        <f>VLOOKUP(E24,項目!A$2:B$5, 2,FALSE)</f>
        <v>0</v>
      </c>
      <c r="G24" s="45" t="str">
        <f t="shared" si="1"/>
        <v>請選請確認參賽組別</v>
      </c>
      <c r="H24" s="44"/>
      <c r="I24" s="47">
        <f>IF(F24&lt;&gt;0,VLOOKUP(F24,組別!A$1:B$3, 2,FALSE)+IF(G24="Y",750,0),0)</f>
        <v>0</v>
      </c>
      <c r="J24" s="11"/>
    </row>
    <row r="25" spans="1:10" s="5" customFormat="1" ht="22.5" customHeight="1" x14ac:dyDescent="0.25">
      <c r="A25" s="6">
        <v>11</v>
      </c>
      <c r="B25" s="43"/>
      <c r="C25" s="43"/>
      <c r="D25" s="44" t="s">
        <v>26</v>
      </c>
      <c r="E25" s="43" t="str">
        <f t="shared" si="0"/>
        <v>請確認參賽組別</v>
      </c>
      <c r="F25" s="45">
        <f>VLOOKUP(E25,項目!A$2:B$5, 2,FALSE)</f>
        <v>0</v>
      </c>
      <c r="G25" s="45" t="str">
        <f t="shared" si="1"/>
        <v>請選請確認參賽組別</v>
      </c>
      <c r="H25" s="44"/>
      <c r="I25" s="47">
        <f>IF(F25&lt;&gt;0,VLOOKUP(F25,組別!A$1:B$3, 2,FALSE)+IF(G25="Y",750,0),0)</f>
        <v>0</v>
      </c>
      <c r="J25" s="11"/>
    </row>
    <row r="26" spans="1:10" s="5" customFormat="1" ht="22.5" customHeight="1" x14ac:dyDescent="0.25">
      <c r="A26" s="6">
        <v>12</v>
      </c>
      <c r="B26" s="43"/>
      <c r="C26" s="43"/>
      <c r="D26" s="44" t="s">
        <v>26</v>
      </c>
      <c r="E26" s="43" t="str">
        <f t="shared" si="0"/>
        <v>請確認參賽組別</v>
      </c>
      <c r="F26" s="45">
        <f>VLOOKUP(E26,項目!A$2:B$5, 2,FALSE)</f>
        <v>0</v>
      </c>
      <c r="G26" s="45" t="str">
        <f t="shared" si="1"/>
        <v>請選請確認參賽組別</v>
      </c>
      <c r="H26" s="44"/>
      <c r="I26" s="47">
        <f>IF(F26&lt;&gt;0,VLOOKUP(F26,組別!A$1:B$3, 2,FALSE)+IF(G26="Y",750,0),0)</f>
        <v>0</v>
      </c>
      <c r="J26" s="11"/>
    </row>
    <row r="27" spans="1:10" s="5" customFormat="1" ht="22.5" customHeight="1" x14ac:dyDescent="0.25">
      <c r="A27" s="6">
        <v>13</v>
      </c>
      <c r="B27" s="43"/>
      <c r="C27" s="43"/>
      <c r="D27" s="44" t="s">
        <v>26</v>
      </c>
      <c r="E27" s="43" t="str">
        <f t="shared" si="0"/>
        <v>請確認參賽組別</v>
      </c>
      <c r="F27" s="45">
        <f>VLOOKUP(E27,項目!A$2:B$5, 2,FALSE)</f>
        <v>0</v>
      </c>
      <c r="G27" s="45" t="str">
        <f t="shared" si="1"/>
        <v>請選請確認參賽組別</v>
      </c>
      <c r="H27" s="44"/>
      <c r="I27" s="47">
        <f>IF(F27&lt;&gt;0,VLOOKUP(F27,組別!A$1:B$3, 2,FALSE)+IF(G27="Y",750,0),0)</f>
        <v>0</v>
      </c>
      <c r="J27" s="11"/>
    </row>
    <row r="28" spans="1:10" s="5" customFormat="1" ht="22.5" customHeight="1" x14ac:dyDescent="0.25">
      <c r="A28" s="6">
        <v>14</v>
      </c>
      <c r="B28" s="43"/>
      <c r="C28" s="43"/>
      <c r="D28" s="44" t="s">
        <v>26</v>
      </c>
      <c r="E28" s="43" t="str">
        <f t="shared" si="0"/>
        <v>請確認參賽組別</v>
      </c>
      <c r="F28" s="45">
        <f>VLOOKUP(E28,項目!A$2:B$5, 2,FALSE)</f>
        <v>0</v>
      </c>
      <c r="G28" s="45" t="str">
        <f t="shared" si="1"/>
        <v>請選請確認參賽組別</v>
      </c>
      <c r="H28" s="44"/>
      <c r="I28" s="47">
        <f>IF(F28&lt;&gt;0,VLOOKUP(F28,組別!A$1:B$3, 2,FALSE)+IF(G28="Y",750,0),0)</f>
        <v>0</v>
      </c>
      <c r="J28" s="11"/>
    </row>
    <row r="29" spans="1:10" s="5" customFormat="1" ht="22.5" customHeight="1" x14ac:dyDescent="0.25">
      <c r="A29" s="6">
        <v>15</v>
      </c>
      <c r="B29" s="43"/>
      <c r="C29" s="43"/>
      <c r="D29" s="44" t="s">
        <v>26</v>
      </c>
      <c r="E29" s="43" t="str">
        <f t="shared" si="0"/>
        <v>請確認參賽組別</v>
      </c>
      <c r="F29" s="45">
        <f>VLOOKUP(E29,項目!A$2:B$5, 2,FALSE)</f>
        <v>0</v>
      </c>
      <c r="G29" s="45" t="str">
        <f t="shared" si="1"/>
        <v>請選請確認參賽組別</v>
      </c>
      <c r="H29" s="44"/>
      <c r="I29" s="47">
        <f>IF(F29&lt;&gt;0,VLOOKUP(F29,組別!A$1:B$3, 2,FALSE)+IF(G29="Y",750,0),0)</f>
        <v>0</v>
      </c>
      <c r="J29" s="11"/>
    </row>
    <row r="30" spans="1:10" s="5" customFormat="1" ht="22.5" customHeight="1" x14ac:dyDescent="0.25">
      <c r="A30" s="6">
        <v>16</v>
      </c>
      <c r="B30" s="43"/>
      <c r="C30" s="43"/>
      <c r="D30" s="44" t="s">
        <v>26</v>
      </c>
      <c r="E30" s="43" t="str">
        <f t="shared" si="0"/>
        <v>請確認參賽組別</v>
      </c>
      <c r="F30" s="45">
        <f>VLOOKUP(E30,項目!A$2:B$5, 2,FALSE)</f>
        <v>0</v>
      </c>
      <c r="G30" s="45" t="str">
        <f t="shared" si="1"/>
        <v>請選請確認參賽組別</v>
      </c>
      <c r="H30" s="44"/>
      <c r="I30" s="47">
        <f>IF(F30&lt;&gt;0,VLOOKUP(F30,組別!A$1:B$3, 2,FALSE)+IF(G30="Y",750,0),0)</f>
        <v>0</v>
      </c>
      <c r="J30" s="11"/>
    </row>
    <row r="31" spans="1:10" s="5" customFormat="1" ht="22.5" customHeight="1" x14ac:dyDescent="0.25">
      <c r="A31" s="6">
        <v>17</v>
      </c>
      <c r="B31" s="43"/>
      <c r="C31" s="43"/>
      <c r="D31" s="44" t="s">
        <v>26</v>
      </c>
      <c r="E31" s="43" t="str">
        <f t="shared" si="0"/>
        <v>請確認參賽組別</v>
      </c>
      <c r="F31" s="45">
        <f>VLOOKUP(E31,項目!A$2:B$5, 2,FALSE)</f>
        <v>0</v>
      </c>
      <c r="G31" s="45" t="str">
        <f t="shared" si="1"/>
        <v>請選請確認參賽組別</v>
      </c>
      <c r="H31" s="44"/>
      <c r="I31" s="47">
        <f>IF(F31&lt;&gt;0,VLOOKUP(F31,組別!A$1:B$3, 2,FALSE)+IF(G31="Y",750,0),0)</f>
        <v>0</v>
      </c>
      <c r="J31" s="11"/>
    </row>
    <row r="32" spans="1:10" s="5" customFormat="1" ht="22.5" customHeight="1" x14ac:dyDescent="0.25">
      <c r="A32" s="6">
        <v>18</v>
      </c>
      <c r="B32" s="43"/>
      <c r="C32" s="43"/>
      <c r="D32" s="44" t="s">
        <v>26</v>
      </c>
      <c r="E32" s="43" t="str">
        <f t="shared" si="0"/>
        <v>請確認參賽組別</v>
      </c>
      <c r="F32" s="45">
        <f>VLOOKUP(E32,項目!A$2:B$5, 2,FALSE)</f>
        <v>0</v>
      </c>
      <c r="G32" s="45" t="str">
        <f t="shared" si="1"/>
        <v>請選請確認參賽組別</v>
      </c>
      <c r="H32" s="44"/>
      <c r="I32" s="47">
        <f>IF(F32&lt;&gt;0,VLOOKUP(F32,組別!A$1:B$3, 2,FALSE)+IF(G32="Y",750,0),0)</f>
        <v>0</v>
      </c>
      <c r="J32" s="11"/>
    </row>
    <row r="33" spans="1:10" s="5" customFormat="1" ht="22.5" customHeight="1" x14ac:dyDescent="0.25">
      <c r="A33" s="6">
        <v>19</v>
      </c>
      <c r="B33" s="43"/>
      <c r="C33" s="43"/>
      <c r="D33" s="44" t="s">
        <v>26</v>
      </c>
      <c r="E33" s="43" t="str">
        <f t="shared" si="0"/>
        <v>請確認參賽組別</v>
      </c>
      <c r="F33" s="45">
        <f>VLOOKUP(E33,項目!A$2:B$5, 2,FALSE)</f>
        <v>0</v>
      </c>
      <c r="G33" s="45" t="str">
        <f t="shared" si="1"/>
        <v>請選請確認參賽組別</v>
      </c>
      <c r="H33" s="44"/>
      <c r="I33" s="47">
        <f>IF(F33&lt;&gt;0,VLOOKUP(F33,組別!A$1:B$3, 2,FALSE)+IF(G33="Y",750,0),0)</f>
        <v>0</v>
      </c>
      <c r="J33" s="11"/>
    </row>
    <row r="34" spans="1:10" s="5" customFormat="1" ht="22.5" customHeight="1" x14ac:dyDescent="0.25">
      <c r="A34" s="6">
        <v>20</v>
      </c>
      <c r="B34" s="43"/>
      <c r="C34" s="43"/>
      <c r="D34" s="44" t="s">
        <v>26</v>
      </c>
      <c r="E34" s="43" t="str">
        <f t="shared" si="0"/>
        <v>請確認參賽組別</v>
      </c>
      <c r="F34" s="45">
        <f>VLOOKUP(E34,項目!A$2:B$5, 2,FALSE)</f>
        <v>0</v>
      </c>
      <c r="G34" s="45" t="str">
        <f t="shared" si="1"/>
        <v>請選請確認參賽組別</v>
      </c>
      <c r="H34" s="44"/>
      <c r="I34" s="47">
        <f>IF(F34&lt;&gt;0,VLOOKUP(F34,組別!A$1:B$3, 2,FALSE)+IF(G34="Y",750,0),0)</f>
        <v>0</v>
      </c>
      <c r="J34" s="11"/>
    </row>
    <row r="35" spans="1:10" s="5" customFormat="1" ht="22.5" customHeight="1" x14ac:dyDescent="0.25">
      <c r="A35" s="6">
        <v>21</v>
      </c>
      <c r="B35" s="43"/>
      <c r="C35" s="43"/>
      <c r="D35" s="44" t="s">
        <v>26</v>
      </c>
      <c r="E35" s="43" t="str">
        <f t="shared" si="0"/>
        <v>請確認參賽組別</v>
      </c>
      <c r="F35" s="45">
        <f>VLOOKUP(E35,項目!A$2:B$5, 2,FALSE)</f>
        <v>0</v>
      </c>
      <c r="G35" s="45" t="str">
        <f t="shared" si="1"/>
        <v>請選請確認參賽組別</v>
      </c>
      <c r="H35" s="44"/>
      <c r="I35" s="47">
        <f>IF(F35&lt;&gt;0,VLOOKUP(F35,組別!A$1:B$3, 2,FALSE)+IF(G35="Y",750,0),0)</f>
        <v>0</v>
      </c>
      <c r="J35" s="11"/>
    </row>
    <row r="36" spans="1:10" s="5" customFormat="1" ht="22.5" customHeight="1" x14ac:dyDescent="0.25">
      <c r="A36" s="6">
        <v>22</v>
      </c>
      <c r="B36" s="43"/>
      <c r="C36" s="43"/>
      <c r="D36" s="44" t="s">
        <v>26</v>
      </c>
      <c r="E36" s="43" t="str">
        <f t="shared" si="0"/>
        <v>請確認參賽組別</v>
      </c>
      <c r="F36" s="45">
        <f>VLOOKUP(E36,項目!A$2:B$5, 2,FALSE)</f>
        <v>0</v>
      </c>
      <c r="G36" s="45" t="str">
        <f t="shared" si="1"/>
        <v>請選請確認參賽組別</v>
      </c>
      <c r="H36" s="44"/>
      <c r="I36" s="47">
        <f>IF(F36&lt;&gt;0,VLOOKUP(F36,組別!A$1:B$3, 2,FALSE)+IF(G36="Y",750,0),0)</f>
        <v>0</v>
      </c>
      <c r="J36" s="11"/>
    </row>
    <row r="37" spans="1:10" s="5" customFormat="1" ht="22.5" customHeight="1" x14ac:dyDescent="0.25">
      <c r="A37" s="6">
        <v>23</v>
      </c>
      <c r="B37" s="43"/>
      <c r="C37" s="43"/>
      <c r="D37" s="44" t="s">
        <v>26</v>
      </c>
      <c r="E37" s="43" t="str">
        <f t="shared" si="0"/>
        <v>請確認參賽組別</v>
      </c>
      <c r="F37" s="45">
        <f>VLOOKUP(E37,項目!A$2:B$5, 2,FALSE)</f>
        <v>0</v>
      </c>
      <c r="G37" s="45" t="str">
        <f t="shared" si="1"/>
        <v>請選請確認參賽組別</v>
      </c>
      <c r="H37" s="44"/>
      <c r="I37" s="47">
        <f>IF(F37&lt;&gt;0,VLOOKUP(F37,組別!A$1:B$3, 2,FALSE)+IF(G37="Y",750,0),0)</f>
        <v>0</v>
      </c>
      <c r="J37" s="11"/>
    </row>
    <row r="38" spans="1:10" s="5" customFormat="1" ht="22.5" customHeight="1" x14ac:dyDescent="0.25">
      <c r="A38" s="6">
        <v>24</v>
      </c>
      <c r="B38" s="43"/>
      <c r="C38" s="43"/>
      <c r="D38" s="44" t="s">
        <v>26</v>
      </c>
      <c r="E38" s="43" t="str">
        <f t="shared" si="0"/>
        <v>請確認參賽組別</v>
      </c>
      <c r="F38" s="45">
        <f>VLOOKUP(E38,項目!A$2:B$5, 2,FALSE)</f>
        <v>0</v>
      </c>
      <c r="G38" s="45" t="str">
        <f t="shared" si="1"/>
        <v>請選請確認參賽組別</v>
      </c>
      <c r="H38" s="44"/>
      <c r="I38" s="47">
        <f>IF(F38&lt;&gt;0,VLOOKUP(F38,組別!A$1:B$3, 2,FALSE)+IF(G38="Y",750,0),0)</f>
        <v>0</v>
      </c>
      <c r="J38" s="11"/>
    </row>
    <row r="39" spans="1:10" s="5" customFormat="1" ht="22.5" customHeight="1" x14ac:dyDescent="0.25">
      <c r="A39" s="6">
        <v>25</v>
      </c>
      <c r="B39" s="43"/>
      <c r="C39" s="43"/>
      <c r="D39" s="44" t="s">
        <v>26</v>
      </c>
      <c r="E39" s="43" t="str">
        <f t="shared" si="0"/>
        <v>請確認參賽組別</v>
      </c>
      <c r="F39" s="45">
        <f>VLOOKUP(E39,項目!A$2:B$5, 2,FALSE)</f>
        <v>0</v>
      </c>
      <c r="G39" s="45" t="str">
        <f t="shared" si="1"/>
        <v>請選請確認參賽組別</v>
      </c>
      <c r="H39" s="44"/>
      <c r="I39" s="47">
        <f>IF(F39&lt;&gt;0,VLOOKUP(F39,組別!A$1:B$3, 2,FALSE)+IF(G39="Y",750,0),0)</f>
        <v>0</v>
      </c>
      <c r="J39" s="11"/>
    </row>
    <row r="40" spans="1:10" s="8" customFormat="1" ht="22.5" customHeight="1" x14ac:dyDescent="0.25">
      <c r="A40" s="6">
        <v>26</v>
      </c>
      <c r="B40" s="43"/>
      <c r="C40" s="43"/>
      <c r="D40" s="44" t="s">
        <v>26</v>
      </c>
      <c r="E40" s="43" t="str">
        <f t="shared" si="0"/>
        <v>請確認參賽組別</v>
      </c>
      <c r="F40" s="45">
        <f>VLOOKUP(E40,項目!A$2:B$5, 2,FALSE)</f>
        <v>0</v>
      </c>
      <c r="G40" s="45" t="str">
        <f t="shared" si="1"/>
        <v>請選請確認參賽組別</v>
      </c>
      <c r="H40" s="48"/>
      <c r="I40" s="47">
        <f>IF(F40&lt;&gt;0,VLOOKUP(F40,組別!A$1:B$3, 2,FALSE)+IF(G40="Y",750,0),0)</f>
        <v>0</v>
      </c>
      <c r="J40" s="12"/>
    </row>
    <row r="41" spans="1:10" s="5" customFormat="1" ht="22.5" customHeight="1" x14ac:dyDescent="0.25">
      <c r="A41" s="6">
        <v>27</v>
      </c>
      <c r="B41" s="43"/>
      <c r="C41" s="43"/>
      <c r="D41" s="44" t="s">
        <v>26</v>
      </c>
      <c r="E41" s="43" t="str">
        <f t="shared" si="0"/>
        <v>請確認參賽組別</v>
      </c>
      <c r="F41" s="45">
        <f>VLOOKUP(E41,項目!A$2:B$5, 2,FALSE)</f>
        <v>0</v>
      </c>
      <c r="G41" s="45" t="str">
        <f t="shared" si="1"/>
        <v>請選請確認參賽組別</v>
      </c>
      <c r="H41" s="44"/>
      <c r="I41" s="47">
        <f>IF(F41&lt;&gt;0,VLOOKUP(F41,組別!A$1:B$3, 2,FALSE)+IF(G41="Y",750,0),0)</f>
        <v>0</v>
      </c>
      <c r="J41" s="11"/>
    </row>
    <row r="42" spans="1:10" s="5" customFormat="1" ht="22.5" customHeight="1" x14ac:dyDescent="0.25">
      <c r="A42" s="6">
        <v>28</v>
      </c>
      <c r="B42" s="43"/>
      <c r="C42" s="43"/>
      <c r="D42" s="44" t="s">
        <v>26</v>
      </c>
      <c r="E42" s="43" t="str">
        <f t="shared" si="0"/>
        <v>請確認參賽組別</v>
      </c>
      <c r="F42" s="45">
        <f>VLOOKUP(E42,項目!A$2:B$5, 2,FALSE)</f>
        <v>0</v>
      </c>
      <c r="G42" s="45" t="str">
        <f t="shared" si="1"/>
        <v>請選請確認參賽組別</v>
      </c>
      <c r="H42" s="44"/>
      <c r="I42" s="47">
        <f>IF(F42&lt;&gt;0,VLOOKUP(F42,組別!A$1:B$3, 2,FALSE)+IF(G42="Y",750,0),0)</f>
        <v>0</v>
      </c>
      <c r="J42" s="11"/>
    </row>
    <row r="43" spans="1:10" s="5" customFormat="1" ht="22.5" customHeight="1" x14ac:dyDescent="0.25">
      <c r="A43" s="6">
        <v>29</v>
      </c>
      <c r="B43" s="43"/>
      <c r="C43" s="43"/>
      <c r="D43" s="44" t="s">
        <v>26</v>
      </c>
      <c r="E43" s="43" t="str">
        <f t="shared" si="0"/>
        <v>請確認參賽組別</v>
      </c>
      <c r="F43" s="45">
        <f>VLOOKUP(E43,項目!A$2:B$5, 2,FALSE)</f>
        <v>0</v>
      </c>
      <c r="G43" s="45" t="str">
        <f t="shared" si="1"/>
        <v>請選請確認參賽組別</v>
      </c>
      <c r="H43" s="44"/>
      <c r="I43" s="47">
        <f>IF(F43&lt;&gt;0,VLOOKUP(F43,組別!A$1:B$3, 2,FALSE)+IF(G43="Y",750,0),0)</f>
        <v>0</v>
      </c>
      <c r="J43" s="11"/>
    </row>
    <row r="44" spans="1:10" s="5" customFormat="1" ht="22.5" customHeight="1" x14ac:dyDescent="0.25">
      <c r="A44" s="6">
        <v>30</v>
      </c>
      <c r="B44" s="43"/>
      <c r="C44" s="43"/>
      <c r="D44" s="44" t="s">
        <v>26</v>
      </c>
      <c r="E44" s="43" t="str">
        <f t="shared" si="0"/>
        <v>請確認參賽組別</v>
      </c>
      <c r="F44" s="45">
        <f>VLOOKUP(E44,項目!A$2:B$5, 2,FALSE)</f>
        <v>0</v>
      </c>
      <c r="G44" s="45" t="str">
        <f t="shared" si="1"/>
        <v>請選請確認參賽組別</v>
      </c>
      <c r="H44" s="44"/>
      <c r="I44" s="47">
        <f>IF(F44&lt;&gt;0,VLOOKUP(F44,組別!A$1:B$3, 2,FALSE)+IF(G44="Y",750,0),0)</f>
        <v>0</v>
      </c>
      <c r="J44" s="11"/>
    </row>
    <row r="45" spans="1:10" s="5" customFormat="1" ht="22.5" customHeight="1" x14ac:dyDescent="0.25">
      <c r="A45" s="6">
        <v>31</v>
      </c>
      <c r="B45" s="43"/>
      <c r="C45" s="43"/>
      <c r="D45" s="44" t="s">
        <v>26</v>
      </c>
      <c r="E45" s="43" t="str">
        <f t="shared" si="0"/>
        <v>請確認參賽組別</v>
      </c>
      <c r="F45" s="45">
        <f>VLOOKUP(E45,項目!A$2:B$5, 2,FALSE)</f>
        <v>0</v>
      </c>
      <c r="G45" s="45" t="str">
        <f t="shared" si="1"/>
        <v>請選請確認參賽組別</v>
      </c>
      <c r="H45" s="44"/>
      <c r="I45" s="47">
        <f>IF(F45&lt;&gt;0,VLOOKUP(F45,組別!A$1:B$3, 2,FALSE)+IF(G45="Y",750,0),0)</f>
        <v>0</v>
      </c>
      <c r="J45" s="11"/>
    </row>
    <row r="46" spans="1:10" s="5" customFormat="1" ht="22.5" customHeight="1" x14ac:dyDescent="0.25">
      <c r="A46" s="6">
        <v>32</v>
      </c>
      <c r="B46" s="43"/>
      <c r="C46" s="43"/>
      <c r="D46" s="44" t="s">
        <v>26</v>
      </c>
      <c r="E46" s="43" t="str">
        <f t="shared" si="0"/>
        <v>請確認參賽組別</v>
      </c>
      <c r="F46" s="45">
        <f>VLOOKUP(E46,項目!A$2:B$5, 2,FALSE)</f>
        <v>0</v>
      </c>
      <c r="G46" s="45" t="str">
        <f t="shared" si="1"/>
        <v>請選請確認參賽組別</v>
      </c>
      <c r="H46" s="44"/>
      <c r="I46" s="47">
        <f>IF(F46&lt;&gt;0,VLOOKUP(F46,組別!A$1:B$3, 2,FALSE)+IF(G46="Y",750,0),0)</f>
        <v>0</v>
      </c>
      <c r="J46" s="11"/>
    </row>
    <row r="47" spans="1:10" s="5" customFormat="1" ht="22.5" customHeight="1" x14ac:dyDescent="0.25">
      <c r="A47" s="6">
        <v>33</v>
      </c>
      <c r="B47" s="43"/>
      <c r="C47" s="43"/>
      <c r="D47" s="44" t="s">
        <v>26</v>
      </c>
      <c r="E47" s="43" t="str">
        <f t="shared" si="0"/>
        <v>請確認參賽組別</v>
      </c>
      <c r="F47" s="45">
        <f>VLOOKUP(E47,項目!A$2:B$5, 2,FALSE)</f>
        <v>0</v>
      </c>
      <c r="G47" s="45" t="str">
        <f t="shared" si="1"/>
        <v>請選請確認參賽組別</v>
      </c>
      <c r="H47" s="44"/>
      <c r="I47" s="47">
        <f>IF(F47&lt;&gt;0,VLOOKUP(F47,組別!A$1:B$3, 2,FALSE)+IF(G47="Y",750,0),0)</f>
        <v>0</v>
      </c>
      <c r="J47" s="11"/>
    </row>
    <row r="48" spans="1:10" s="5" customFormat="1" ht="22.5" customHeight="1" x14ac:dyDescent="0.25">
      <c r="A48" s="6">
        <v>34</v>
      </c>
      <c r="B48" s="43"/>
      <c r="C48" s="43"/>
      <c r="D48" s="44" t="s">
        <v>26</v>
      </c>
      <c r="E48" s="43" t="str">
        <f t="shared" si="0"/>
        <v>請確認參賽組別</v>
      </c>
      <c r="F48" s="45">
        <f>VLOOKUP(E48,項目!A$2:B$5, 2,FALSE)</f>
        <v>0</v>
      </c>
      <c r="G48" s="45" t="str">
        <f t="shared" si="1"/>
        <v>請選請確認參賽組別</v>
      </c>
      <c r="H48" s="44"/>
      <c r="I48" s="47">
        <f>IF(F48&lt;&gt;0,VLOOKUP(F48,組別!A$1:B$3, 2,FALSE)+IF(G48="Y",750,0),0)</f>
        <v>0</v>
      </c>
      <c r="J48" s="11"/>
    </row>
    <row r="49" spans="1:10" s="5" customFormat="1" ht="22.5" customHeight="1" x14ac:dyDescent="0.25">
      <c r="A49" s="6">
        <v>35</v>
      </c>
      <c r="B49" s="43"/>
      <c r="C49" s="43"/>
      <c r="D49" s="44" t="s">
        <v>26</v>
      </c>
      <c r="E49" s="43" t="str">
        <f t="shared" si="0"/>
        <v>請確認參賽組別</v>
      </c>
      <c r="F49" s="45">
        <f>VLOOKUP(E49,項目!A$2:B$5, 2,FALSE)</f>
        <v>0</v>
      </c>
      <c r="G49" s="45" t="str">
        <f t="shared" si="1"/>
        <v>請選請確認參賽組別</v>
      </c>
      <c r="H49" s="44"/>
      <c r="I49" s="47">
        <f>IF(F49&lt;&gt;0,VLOOKUP(F49,組別!A$1:B$3, 2,FALSE)+IF(G49="Y",750,0),0)</f>
        <v>0</v>
      </c>
      <c r="J49" s="11"/>
    </row>
    <row r="50" spans="1:10" s="5" customFormat="1" ht="22.5" customHeight="1" x14ac:dyDescent="0.25">
      <c r="A50" s="6">
        <v>36</v>
      </c>
      <c r="B50" s="43"/>
      <c r="C50" s="43"/>
      <c r="D50" s="44" t="s">
        <v>26</v>
      </c>
      <c r="E50" s="43" t="str">
        <f t="shared" si="0"/>
        <v>請確認參賽組別</v>
      </c>
      <c r="F50" s="45">
        <f>VLOOKUP(E50,項目!A$2:B$5, 2,FALSE)</f>
        <v>0</v>
      </c>
      <c r="G50" s="45" t="str">
        <f t="shared" si="1"/>
        <v>請選請確認參賽組別</v>
      </c>
      <c r="H50" s="44"/>
      <c r="I50" s="47">
        <f>IF(F50&lt;&gt;0,VLOOKUP(F50,組別!A$1:B$3, 2,FALSE)+IF(G50="Y",750,0),0)</f>
        <v>0</v>
      </c>
      <c r="J50" s="11"/>
    </row>
    <row r="51" spans="1:10" s="5" customFormat="1" ht="22.5" customHeight="1" x14ac:dyDescent="0.25">
      <c r="A51" s="6">
        <v>37</v>
      </c>
      <c r="B51" s="43"/>
      <c r="C51" s="43"/>
      <c r="D51" s="44" t="s">
        <v>26</v>
      </c>
      <c r="E51" s="43" t="str">
        <f t="shared" si="0"/>
        <v>請確認參賽組別</v>
      </c>
      <c r="F51" s="45">
        <f>VLOOKUP(E51,項目!A$2:B$5, 2,FALSE)</f>
        <v>0</v>
      </c>
      <c r="G51" s="45" t="str">
        <f t="shared" si="1"/>
        <v>請選請確認參賽組別</v>
      </c>
      <c r="H51" s="44"/>
      <c r="I51" s="47">
        <f>IF(F51&lt;&gt;0,VLOOKUP(F51,組別!A$1:B$3, 2,FALSE)+IF(G51="Y",750,0),0)</f>
        <v>0</v>
      </c>
      <c r="J51" s="11"/>
    </row>
    <row r="52" spans="1:10" s="5" customFormat="1" ht="22.5" customHeight="1" x14ac:dyDescent="0.25">
      <c r="A52" s="6">
        <v>38</v>
      </c>
      <c r="B52" s="43"/>
      <c r="C52" s="43"/>
      <c r="D52" s="44" t="s">
        <v>26</v>
      </c>
      <c r="E52" s="43" t="str">
        <f t="shared" si="0"/>
        <v>請確認參賽組別</v>
      </c>
      <c r="F52" s="45">
        <f>VLOOKUP(E52,項目!A$2:B$5, 2,FALSE)</f>
        <v>0</v>
      </c>
      <c r="G52" s="45" t="str">
        <f t="shared" si="1"/>
        <v>請選請確認參賽組別</v>
      </c>
      <c r="H52" s="44"/>
      <c r="I52" s="47">
        <f>IF(F52&lt;&gt;0,VLOOKUP(F52,組別!A$1:B$3, 2,FALSE)+IF(G52="Y",750,0),0)</f>
        <v>0</v>
      </c>
      <c r="J52" s="11"/>
    </row>
    <row r="53" spans="1:10" s="5" customFormat="1" ht="22.5" customHeight="1" x14ac:dyDescent="0.25">
      <c r="A53" s="6">
        <v>39</v>
      </c>
      <c r="B53" s="43"/>
      <c r="C53" s="43"/>
      <c r="D53" s="44" t="s">
        <v>26</v>
      </c>
      <c r="E53" s="43" t="str">
        <f t="shared" si="0"/>
        <v>請確認參賽組別</v>
      </c>
      <c r="F53" s="45">
        <f>VLOOKUP(E53,項目!A$2:B$5, 2,FALSE)</f>
        <v>0</v>
      </c>
      <c r="G53" s="45" t="str">
        <f t="shared" si="1"/>
        <v>請選請確認參賽組別</v>
      </c>
      <c r="H53" s="44"/>
      <c r="I53" s="47">
        <f>IF(F53&lt;&gt;0,VLOOKUP(F53,組別!A$1:B$3, 2,FALSE)+IF(G53="Y",750,0),0)</f>
        <v>0</v>
      </c>
      <c r="J53" s="11"/>
    </row>
    <row r="54" spans="1:10" s="5" customFormat="1" ht="22.5" customHeight="1" x14ac:dyDescent="0.25">
      <c r="A54" s="6">
        <v>40</v>
      </c>
      <c r="B54" s="43"/>
      <c r="C54" s="43"/>
      <c r="D54" s="44" t="s">
        <v>26</v>
      </c>
      <c r="E54" s="43" t="str">
        <f t="shared" si="0"/>
        <v>請確認參賽組別</v>
      </c>
      <c r="F54" s="45">
        <f>VLOOKUP(E54,項目!A$2:B$5, 2,FALSE)</f>
        <v>0</v>
      </c>
      <c r="G54" s="45" t="str">
        <f t="shared" si="1"/>
        <v>請選請確認參賽組別</v>
      </c>
      <c r="H54" s="44"/>
      <c r="I54" s="47">
        <f>IF(F54&lt;&gt;0,VLOOKUP(F54,組別!A$1:B$3, 2,FALSE)+IF(G54="Y",750,0),0)</f>
        <v>0</v>
      </c>
      <c r="J54" s="11"/>
    </row>
    <row r="55" spans="1:10" s="5" customFormat="1" ht="22.5" customHeight="1" x14ac:dyDescent="0.25">
      <c r="A55" s="6">
        <v>41</v>
      </c>
      <c r="B55" s="43"/>
      <c r="C55" s="43"/>
      <c r="D55" s="44" t="s">
        <v>26</v>
      </c>
      <c r="E55" s="43" t="str">
        <f t="shared" si="0"/>
        <v>請確認參賽組別</v>
      </c>
      <c r="F55" s="45">
        <f>VLOOKUP(E55,項目!A$2:B$5, 2,FALSE)</f>
        <v>0</v>
      </c>
      <c r="G55" s="45" t="str">
        <f t="shared" si="1"/>
        <v>請選請確認參賽組別</v>
      </c>
      <c r="H55" s="44"/>
      <c r="I55" s="47">
        <f>IF(F55&lt;&gt;0,VLOOKUP(F55,組別!A$1:B$3, 2,FALSE)+IF(G55="Y",750,0),0)</f>
        <v>0</v>
      </c>
      <c r="J55" s="11"/>
    </row>
    <row r="56" spans="1:10" s="5" customFormat="1" ht="22.5" customHeight="1" x14ac:dyDescent="0.25">
      <c r="A56" s="6">
        <v>42</v>
      </c>
      <c r="B56" s="43"/>
      <c r="C56" s="43"/>
      <c r="D56" s="44" t="s">
        <v>26</v>
      </c>
      <c r="E56" s="43" t="str">
        <f t="shared" si="0"/>
        <v>請確認參賽組別</v>
      </c>
      <c r="F56" s="45">
        <f>VLOOKUP(E56,項目!A$2:B$5, 2,FALSE)</f>
        <v>0</v>
      </c>
      <c r="G56" s="45" t="str">
        <f t="shared" si="1"/>
        <v>請選請確認參賽組別</v>
      </c>
      <c r="H56" s="44"/>
      <c r="I56" s="47">
        <f>IF(F56&lt;&gt;0,VLOOKUP(F56,組別!A$1:B$3, 2,FALSE)+IF(G56="Y",750,0),0)</f>
        <v>0</v>
      </c>
      <c r="J56" s="11"/>
    </row>
    <row r="57" spans="1:10" s="5" customFormat="1" ht="22.5" customHeight="1" x14ac:dyDescent="0.25">
      <c r="A57" s="6">
        <v>43</v>
      </c>
      <c r="B57" s="43"/>
      <c r="C57" s="43"/>
      <c r="D57" s="44" t="s">
        <v>26</v>
      </c>
      <c r="E57" s="43" t="str">
        <f t="shared" si="0"/>
        <v>請確認參賽組別</v>
      </c>
      <c r="F57" s="45">
        <f>VLOOKUP(E57,項目!A$2:B$5, 2,FALSE)</f>
        <v>0</v>
      </c>
      <c r="G57" s="45" t="str">
        <f t="shared" si="1"/>
        <v>請選請確認參賽組別</v>
      </c>
      <c r="H57" s="44"/>
      <c r="I57" s="47">
        <f>IF(F57&lt;&gt;0,VLOOKUP(F57,組別!A$1:B$3, 2,FALSE)+IF(G57="Y",750,0),0)</f>
        <v>0</v>
      </c>
      <c r="J57" s="11"/>
    </row>
    <row r="58" spans="1:10" s="5" customFormat="1" ht="22.5" customHeight="1" x14ac:dyDescent="0.25">
      <c r="A58" s="6">
        <v>44</v>
      </c>
      <c r="B58" s="43"/>
      <c r="C58" s="43"/>
      <c r="D58" s="44" t="s">
        <v>26</v>
      </c>
      <c r="E58" s="43" t="str">
        <f t="shared" si="0"/>
        <v>請確認參賽組別</v>
      </c>
      <c r="F58" s="45">
        <f>VLOOKUP(E58,項目!A$2:B$5, 2,FALSE)</f>
        <v>0</v>
      </c>
      <c r="G58" s="45" t="str">
        <f t="shared" si="1"/>
        <v>請選請確認參賽組別</v>
      </c>
      <c r="H58" s="44"/>
      <c r="I58" s="47">
        <f>IF(F58&lt;&gt;0,VLOOKUP(F58,組別!A$1:B$3, 2,FALSE)+IF(G58="Y",750,0),0)</f>
        <v>0</v>
      </c>
      <c r="J58" s="11"/>
    </row>
    <row r="59" spans="1:10" s="5" customFormat="1" ht="22.5" customHeight="1" x14ac:dyDescent="0.25">
      <c r="A59" s="6">
        <v>45</v>
      </c>
      <c r="B59" s="43"/>
      <c r="C59" s="43"/>
      <c r="D59" s="44" t="s">
        <v>26</v>
      </c>
      <c r="E59" s="43" t="str">
        <f t="shared" si="0"/>
        <v>請確認參賽組別</v>
      </c>
      <c r="F59" s="45">
        <f>VLOOKUP(E59,項目!A$2:B$5, 2,FALSE)</f>
        <v>0</v>
      </c>
      <c r="G59" s="45" t="str">
        <f t="shared" si="1"/>
        <v>請選請確認參賽組別</v>
      </c>
      <c r="H59" s="44"/>
      <c r="I59" s="47">
        <f>IF(F59&lt;&gt;0,VLOOKUP(F59,組別!A$1:B$3, 2,FALSE)+IF(G59="Y",750,0),0)</f>
        <v>0</v>
      </c>
      <c r="J59" s="11"/>
    </row>
    <row r="60" spans="1:10" s="5" customFormat="1" ht="22.5" customHeight="1" x14ac:dyDescent="0.25">
      <c r="A60" s="6">
        <v>46</v>
      </c>
      <c r="B60" s="43"/>
      <c r="C60" s="43"/>
      <c r="D60" s="44" t="s">
        <v>26</v>
      </c>
      <c r="E60" s="43" t="str">
        <f t="shared" si="0"/>
        <v>請確認參賽組別</v>
      </c>
      <c r="F60" s="45">
        <f>VLOOKUP(E60,項目!A$2:B$5, 2,FALSE)</f>
        <v>0</v>
      </c>
      <c r="G60" s="45" t="str">
        <f t="shared" si="1"/>
        <v>請選請確認參賽組別</v>
      </c>
      <c r="H60" s="44"/>
      <c r="I60" s="47">
        <f>IF(F60&lt;&gt;0,VLOOKUP(F60,組別!A$1:B$3, 2,FALSE)+IF(G60="Y",750,0),0)</f>
        <v>0</v>
      </c>
      <c r="J60" s="11"/>
    </row>
    <row r="61" spans="1:10" s="5" customFormat="1" ht="22.5" customHeight="1" x14ac:dyDescent="0.25">
      <c r="A61" s="6">
        <v>47</v>
      </c>
      <c r="B61" s="43"/>
      <c r="C61" s="43"/>
      <c r="D61" s="44" t="s">
        <v>26</v>
      </c>
      <c r="E61" s="43" t="str">
        <f t="shared" si="0"/>
        <v>請確認參賽組別</v>
      </c>
      <c r="F61" s="45">
        <f>VLOOKUP(E61,項目!A$2:B$5, 2,FALSE)</f>
        <v>0</v>
      </c>
      <c r="G61" s="45" t="str">
        <f t="shared" si="1"/>
        <v>請選請確認參賽組別</v>
      </c>
      <c r="H61" s="44"/>
      <c r="I61" s="47">
        <f>IF(F61&lt;&gt;0,VLOOKUP(F61,組別!A$1:B$3, 2,FALSE)+IF(G61="Y",750,0),0)</f>
        <v>0</v>
      </c>
      <c r="J61" s="11"/>
    </row>
    <row r="62" spans="1:10" s="5" customFormat="1" ht="22.5" customHeight="1" x14ac:dyDescent="0.25">
      <c r="A62" s="6">
        <v>48</v>
      </c>
      <c r="B62" s="43"/>
      <c r="C62" s="43"/>
      <c r="D62" s="44" t="s">
        <v>26</v>
      </c>
      <c r="E62" s="43" t="str">
        <f t="shared" si="0"/>
        <v>請確認參賽組別</v>
      </c>
      <c r="F62" s="45">
        <f>VLOOKUP(E62,項目!A$2:B$5, 2,FALSE)</f>
        <v>0</v>
      </c>
      <c r="G62" s="45" t="str">
        <f t="shared" si="1"/>
        <v>請選請確認參賽組別</v>
      </c>
      <c r="H62" s="44"/>
      <c r="I62" s="47">
        <f>IF(F62&lt;&gt;0,VLOOKUP(F62,組別!A$1:B$3, 2,FALSE)+IF(G62="Y",750,0),0)</f>
        <v>0</v>
      </c>
      <c r="J62" s="11"/>
    </row>
    <row r="63" spans="1:10" s="5" customFormat="1" ht="22.5" customHeight="1" x14ac:dyDescent="0.25">
      <c r="A63" s="6">
        <v>49</v>
      </c>
      <c r="B63" s="43"/>
      <c r="C63" s="43"/>
      <c r="D63" s="44" t="s">
        <v>26</v>
      </c>
      <c r="E63" s="43" t="str">
        <f t="shared" si="0"/>
        <v>請確認參賽組別</v>
      </c>
      <c r="F63" s="45">
        <f>VLOOKUP(E63,項目!A$2:B$5, 2,FALSE)</f>
        <v>0</v>
      </c>
      <c r="G63" s="45" t="str">
        <f t="shared" si="1"/>
        <v>請選請確認參賽組別</v>
      </c>
      <c r="H63" s="44"/>
      <c r="I63" s="47">
        <f>IF(F63&lt;&gt;0,VLOOKUP(F63,組別!A$1:B$3, 2,FALSE)+IF(G63="Y",750,0),0)</f>
        <v>0</v>
      </c>
      <c r="J63" s="11"/>
    </row>
    <row r="64" spans="1:10" s="5" customFormat="1" ht="22.5" customHeight="1" x14ac:dyDescent="0.25">
      <c r="A64" s="6">
        <v>50</v>
      </c>
      <c r="B64" s="43"/>
      <c r="C64" s="43"/>
      <c r="D64" s="44" t="s">
        <v>26</v>
      </c>
      <c r="E64" s="43" t="str">
        <f t="shared" si="0"/>
        <v>請確認參賽組別</v>
      </c>
      <c r="F64" s="45">
        <f>VLOOKUP(E64,項目!A$2:B$5, 2,FALSE)</f>
        <v>0</v>
      </c>
      <c r="G64" s="45" t="str">
        <f t="shared" si="1"/>
        <v>請選請確認參賽組別</v>
      </c>
      <c r="H64" s="44"/>
      <c r="I64" s="47">
        <f>IF(F64&lt;&gt;0,VLOOKUP(F64,組別!A$1:B$3, 2,FALSE)+IF(G64="Y",750,0),0)</f>
        <v>0</v>
      </c>
      <c r="J64" s="11"/>
    </row>
    <row r="65" spans="1:10" s="5" customFormat="1" ht="22.5" customHeight="1" x14ac:dyDescent="0.25">
      <c r="A65" s="6">
        <v>51</v>
      </c>
      <c r="B65" s="43"/>
      <c r="C65" s="43"/>
      <c r="D65" s="44" t="s">
        <v>26</v>
      </c>
      <c r="E65" s="43" t="str">
        <f t="shared" si="0"/>
        <v>請確認參賽組別</v>
      </c>
      <c r="F65" s="45">
        <f>VLOOKUP(E65,項目!A$2:B$5, 2,FALSE)</f>
        <v>0</v>
      </c>
      <c r="G65" s="45" t="str">
        <f t="shared" si="1"/>
        <v>請選請確認參賽組別</v>
      </c>
      <c r="H65" s="44"/>
      <c r="I65" s="47">
        <f>IF(F65&lt;&gt;0,VLOOKUP(F65,組別!A$1:B$3, 2,FALSE)+IF(G65="Y",750,0),0)</f>
        <v>0</v>
      </c>
      <c r="J65" s="11"/>
    </row>
    <row r="66" spans="1:10" s="5" customFormat="1" ht="22.5" customHeight="1" x14ac:dyDescent="0.25">
      <c r="A66" s="6">
        <v>52</v>
      </c>
      <c r="B66" s="43"/>
      <c r="C66" s="43"/>
      <c r="D66" s="44" t="s">
        <v>26</v>
      </c>
      <c r="E66" s="43" t="str">
        <f t="shared" si="0"/>
        <v>請確認參賽組別</v>
      </c>
      <c r="F66" s="45">
        <f>VLOOKUP(E66,項目!A$2:B$5, 2,FALSE)</f>
        <v>0</v>
      </c>
      <c r="G66" s="45" t="str">
        <f t="shared" si="1"/>
        <v>請選請確認參賽組別</v>
      </c>
      <c r="H66" s="44"/>
      <c r="I66" s="47">
        <f>IF(F66&lt;&gt;0,VLOOKUP(F66,組別!A$1:B$3, 2,FALSE)+IF(G66="Y",750,0),0)</f>
        <v>0</v>
      </c>
      <c r="J66" s="11"/>
    </row>
    <row r="67" spans="1:10" s="5" customFormat="1" ht="22.5" customHeight="1" x14ac:dyDescent="0.25">
      <c r="A67" s="6">
        <v>53</v>
      </c>
      <c r="B67" s="43"/>
      <c r="C67" s="43"/>
      <c r="D67" s="44" t="s">
        <v>26</v>
      </c>
      <c r="E67" s="43" t="str">
        <f t="shared" si="0"/>
        <v>請確認參賽組別</v>
      </c>
      <c r="F67" s="45">
        <f>VLOOKUP(E67,項目!A$2:B$5, 2,FALSE)</f>
        <v>0</v>
      </c>
      <c r="G67" s="45" t="str">
        <f t="shared" si="1"/>
        <v>請選請確認參賽組別</v>
      </c>
      <c r="H67" s="44"/>
      <c r="I67" s="47">
        <f>IF(F67&lt;&gt;0,VLOOKUP(F67,組別!A$1:B$3, 2,FALSE)+IF(G67="Y",750,0),0)</f>
        <v>0</v>
      </c>
      <c r="J67" s="11"/>
    </row>
    <row r="68" spans="1:10" s="5" customFormat="1" ht="22.5" customHeight="1" x14ac:dyDescent="0.25">
      <c r="A68" s="6">
        <v>54</v>
      </c>
      <c r="B68" s="43"/>
      <c r="C68" s="43"/>
      <c r="D68" s="44" t="s">
        <v>26</v>
      </c>
      <c r="E68" s="43" t="str">
        <f t="shared" si="0"/>
        <v>請確認參賽組別</v>
      </c>
      <c r="F68" s="45">
        <f>VLOOKUP(E68,項目!A$2:B$5, 2,FALSE)</f>
        <v>0</v>
      </c>
      <c r="G68" s="45" t="str">
        <f t="shared" si="1"/>
        <v>請選請確認參賽組別</v>
      </c>
      <c r="H68" s="44"/>
      <c r="I68" s="47">
        <f>IF(F68&lt;&gt;0,VLOOKUP(F68,組別!A$1:B$3, 2,FALSE)+IF(G68="Y",750,0),0)</f>
        <v>0</v>
      </c>
      <c r="J68" s="11"/>
    </row>
    <row r="69" spans="1:10" s="5" customFormat="1" ht="22.5" customHeight="1" x14ac:dyDescent="0.25">
      <c r="A69" s="6">
        <v>55</v>
      </c>
      <c r="B69" s="43"/>
      <c r="C69" s="43"/>
      <c r="D69" s="44" t="s">
        <v>26</v>
      </c>
      <c r="E69" s="43" t="str">
        <f t="shared" si="0"/>
        <v>請確認參賽組別</v>
      </c>
      <c r="F69" s="45">
        <f>VLOOKUP(E69,項目!A$2:B$5, 2,FALSE)</f>
        <v>0</v>
      </c>
      <c r="G69" s="45" t="str">
        <f t="shared" si="1"/>
        <v>請選請確認參賽組別</v>
      </c>
      <c r="H69" s="44"/>
      <c r="I69" s="47">
        <f>IF(F69&lt;&gt;0,VLOOKUP(F69,組別!A$1:B$3, 2,FALSE)+IF(G69="Y",750,0),0)</f>
        <v>0</v>
      </c>
      <c r="J69" s="11"/>
    </row>
    <row r="70" spans="1:10" s="5" customFormat="1" ht="22.5" customHeight="1" x14ac:dyDescent="0.25">
      <c r="A70" s="6">
        <v>56</v>
      </c>
      <c r="B70" s="43"/>
      <c r="C70" s="43"/>
      <c r="D70" s="44" t="s">
        <v>26</v>
      </c>
      <c r="E70" s="43" t="str">
        <f t="shared" si="0"/>
        <v>請確認參賽組別</v>
      </c>
      <c r="F70" s="45">
        <f>VLOOKUP(E70,項目!A$2:B$5, 2,FALSE)</f>
        <v>0</v>
      </c>
      <c r="G70" s="45" t="str">
        <f t="shared" si="1"/>
        <v>請選請確認參賽組別</v>
      </c>
      <c r="H70" s="44"/>
      <c r="I70" s="47">
        <f>IF(F70&lt;&gt;0,VLOOKUP(F70,組別!A$1:B$3, 2,FALSE)+IF(G70="Y",750,0),0)</f>
        <v>0</v>
      </c>
      <c r="J70" s="11"/>
    </row>
    <row r="71" spans="1:10" s="5" customFormat="1" ht="22.5" customHeight="1" x14ac:dyDescent="0.25">
      <c r="A71" s="6">
        <v>57</v>
      </c>
      <c r="B71" s="43"/>
      <c r="C71" s="43"/>
      <c r="D71" s="44" t="s">
        <v>26</v>
      </c>
      <c r="E71" s="43" t="str">
        <f t="shared" si="0"/>
        <v>請確認參賽組別</v>
      </c>
      <c r="F71" s="45">
        <f>VLOOKUP(E71,項目!A$2:B$5, 2,FALSE)</f>
        <v>0</v>
      </c>
      <c r="G71" s="45" t="str">
        <f t="shared" si="1"/>
        <v>請選請確認參賽組別</v>
      </c>
      <c r="H71" s="44"/>
      <c r="I71" s="47">
        <f>IF(F71&lt;&gt;0,VLOOKUP(F71,組別!A$1:B$3, 2,FALSE)+IF(G71="Y",750,0),0)</f>
        <v>0</v>
      </c>
      <c r="J71" s="11"/>
    </row>
    <row r="72" spans="1:10" s="5" customFormat="1" ht="22.5" customHeight="1" x14ac:dyDescent="0.25">
      <c r="A72" s="6">
        <v>58</v>
      </c>
      <c r="B72" s="43"/>
      <c r="C72" s="43"/>
      <c r="D72" s="44" t="s">
        <v>26</v>
      </c>
      <c r="E72" s="43" t="str">
        <f t="shared" si="0"/>
        <v>請確認參賽組別</v>
      </c>
      <c r="F72" s="45">
        <f>VLOOKUP(E72,項目!A$2:B$5, 2,FALSE)</f>
        <v>0</v>
      </c>
      <c r="G72" s="45" t="str">
        <f t="shared" si="1"/>
        <v>請選請確認參賽組別</v>
      </c>
      <c r="H72" s="44"/>
      <c r="I72" s="47">
        <f>IF(F72&lt;&gt;0,VLOOKUP(F72,組別!A$1:B$3, 2,FALSE)+IF(G72="Y",750,0),0)</f>
        <v>0</v>
      </c>
      <c r="J72" s="11"/>
    </row>
    <row r="73" spans="1:10" s="5" customFormat="1" ht="22.5" customHeight="1" x14ac:dyDescent="0.25">
      <c r="A73" s="6">
        <v>59</v>
      </c>
      <c r="B73" s="43"/>
      <c r="C73" s="43"/>
      <c r="D73" s="44" t="s">
        <v>26</v>
      </c>
      <c r="E73" s="43" t="str">
        <f t="shared" si="0"/>
        <v>請確認參賽組別</v>
      </c>
      <c r="F73" s="45">
        <f>VLOOKUP(E73,項目!A$2:B$5, 2,FALSE)</f>
        <v>0</v>
      </c>
      <c r="G73" s="45" t="str">
        <f t="shared" si="1"/>
        <v>請選請確認參賽組別</v>
      </c>
      <c r="H73" s="44"/>
      <c r="I73" s="47">
        <f>IF(F73&lt;&gt;0,VLOOKUP(F73,組別!A$1:B$3, 2,FALSE)+IF(G73="Y",750,0),0)</f>
        <v>0</v>
      </c>
      <c r="J73" s="11"/>
    </row>
    <row r="74" spans="1:10" s="5" customFormat="1" ht="22.5" customHeight="1" x14ac:dyDescent="0.25">
      <c r="A74" s="6">
        <v>60</v>
      </c>
      <c r="B74" s="43"/>
      <c r="C74" s="43"/>
      <c r="D74" s="44" t="s">
        <v>26</v>
      </c>
      <c r="E74" s="43" t="str">
        <f t="shared" si="0"/>
        <v>請確認參賽組別</v>
      </c>
      <c r="F74" s="45">
        <f>VLOOKUP(E74,項目!A$2:B$5, 2,FALSE)</f>
        <v>0</v>
      </c>
      <c r="G74" s="45" t="str">
        <f t="shared" si="1"/>
        <v>請選請確認參賽組別</v>
      </c>
      <c r="H74" s="44"/>
      <c r="I74" s="47">
        <f>IF(F74&lt;&gt;0,VLOOKUP(F74,組別!A$1:B$3, 2,FALSE)+IF(G74="Y",750,0),0)</f>
        <v>0</v>
      </c>
      <c r="J74" s="11"/>
    </row>
    <row r="75" spans="1:10" s="5" customFormat="1" ht="22.5" customHeight="1" x14ac:dyDescent="0.25">
      <c r="A75" s="6">
        <v>61</v>
      </c>
      <c r="B75" s="43"/>
      <c r="C75" s="43"/>
      <c r="D75" s="44" t="s">
        <v>26</v>
      </c>
      <c r="E75" s="43" t="str">
        <f t="shared" si="0"/>
        <v>請確認參賽組別</v>
      </c>
      <c r="F75" s="45">
        <f>VLOOKUP(E75,項目!A$2:B$5, 2,FALSE)</f>
        <v>0</v>
      </c>
      <c r="G75" s="45" t="str">
        <f t="shared" si="1"/>
        <v>請選請確認參賽組別</v>
      </c>
      <c r="H75" s="44"/>
      <c r="I75" s="47">
        <f>IF(F75&lt;&gt;0,VLOOKUP(F75,組別!A$1:B$3, 2,FALSE)+IF(G75="Y",750,0),0)</f>
        <v>0</v>
      </c>
      <c r="J75" s="11"/>
    </row>
    <row r="76" spans="1:10" s="5" customFormat="1" ht="22.5" customHeight="1" x14ac:dyDescent="0.25">
      <c r="A76" s="6">
        <v>62</v>
      </c>
      <c r="B76" s="43"/>
      <c r="C76" s="43"/>
      <c r="D76" s="44" t="s">
        <v>26</v>
      </c>
      <c r="E76" s="43" t="str">
        <f t="shared" si="0"/>
        <v>請確認參賽組別</v>
      </c>
      <c r="F76" s="45">
        <f>VLOOKUP(E76,項目!A$2:B$5, 2,FALSE)</f>
        <v>0</v>
      </c>
      <c r="G76" s="45" t="str">
        <f t="shared" si="1"/>
        <v>請選請確認參賽組別</v>
      </c>
      <c r="H76" s="44"/>
      <c r="I76" s="47">
        <f>IF(F76&lt;&gt;0,VLOOKUP(F76,組別!A$1:B$3, 2,FALSE)+IF(G76="Y",750,0),0)</f>
        <v>0</v>
      </c>
      <c r="J76" s="11"/>
    </row>
    <row r="77" spans="1:10" s="5" customFormat="1" ht="22.5" customHeight="1" x14ac:dyDescent="0.25">
      <c r="A77" s="6">
        <v>63</v>
      </c>
      <c r="B77" s="43"/>
      <c r="C77" s="43"/>
      <c r="D77" s="44" t="s">
        <v>26</v>
      </c>
      <c r="E77" s="43" t="str">
        <f t="shared" si="0"/>
        <v>請確認參賽組別</v>
      </c>
      <c r="F77" s="45">
        <f>VLOOKUP(E77,項目!A$2:B$5, 2,FALSE)</f>
        <v>0</v>
      </c>
      <c r="G77" s="45" t="str">
        <f t="shared" si="1"/>
        <v>請選請確認參賽組別</v>
      </c>
      <c r="H77" s="44"/>
      <c r="I77" s="47">
        <f>IF(F77&lt;&gt;0,VLOOKUP(F77,組別!A$1:B$3, 2,FALSE)+IF(G77="Y",750,0),0)</f>
        <v>0</v>
      </c>
      <c r="J77" s="11"/>
    </row>
    <row r="78" spans="1:10" s="5" customFormat="1" ht="22.5" customHeight="1" x14ac:dyDescent="0.25">
      <c r="A78" s="6">
        <v>64</v>
      </c>
      <c r="B78" s="43"/>
      <c r="C78" s="43"/>
      <c r="D78" s="44" t="s">
        <v>26</v>
      </c>
      <c r="E78" s="43" t="str">
        <f t="shared" si="0"/>
        <v>請確認參賽組別</v>
      </c>
      <c r="F78" s="45">
        <f>VLOOKUP(E78,項目!A$2:B$5, 2,FALSE)</f>
        <v>0</v>
      </c>
      <c r="G78" s="45" t="str">
        <f t="shared" si="1"/>
        <v>請選請確認參賽組別</v>
      </c>
      <c r="H78" s="44"/>
      <c r="I78" s="47">
        <f>IF(F78&lt;&gt;0,VLOOKUP(F78,組別!A$1:B$3, 2,FALSE)+IF(G78="Y",750,0),0)</f>
        <v>0</v>
      </c>
      <c r="J78" s="11"/>
    </row>
    <row r="79" spans="1:10" s="5" customFormat="1" ht="22.5" customHeight="1" x14ac:dyDescent="0.25">
      <c r="A79" s="6">
        <v>65</v>
      </c>
      <c r="B79" s="43"/>
      <c r="C79" s="43"/>
      <c r="D79" s="44" t="s">
        <v>26</v>
      </c>
      <c r="E79" s="43" t="str">
        <f t="shared" ref="E79:E113" si="2">IF(D79&lt;&gt;"請選擇級別","數學組","請確認參賽組別")</f>
        <v>請確認參賽組別</v>
      </c>
      <c r="F79" s="45">
        <f>VLOOKUP(E79,項目!A$2:B$5, 2,FALSE)</f>
        <v>0</v>
      </c>
      <c r="G79" s="45" t="str">
        <f t="shared" si="1"/>
        <v>請選請確認參賽組別</v>
      </c>
      <c r="H79" s="44"/>
      <c r="I79" s="47">
        <f>IF(F79&lt;&gt;0,VLOOKUP(F79,組別!A$1:B$3, 2,FALSE)+IF(G79="Y",750,0),0)</f>
        <v>0</v>
      </c>
      <c r="J79" s="11"/>
    </row>
    <row r="80" spans="1:10" s="5" customFormat="1" ht="22.5" customHeight="1" x14ac:dyDescent="0.25">
      <c r="A80" s="6">
        <v>66</v>
      </c>
      <c r="B80" s="43"/>
      <c r="C80" s="43"/>
      <c r="D80" s="44" t="s">
        <v>26</v>
      </c>
      <c r="E80" s="43" t="str">
        <f t="shared" si="2"/>
        <v>請確認參賽組別</v>
      </c>
      <c r="F80" s="45">
        <f>VLOOKUP(E80,項目!A$2:B$5, 2,FALSE)</f>
        <v>0</v>
      </c>
      <c r="G80" s="45" t="str">
        <f t="shared" ref="G80:G113" si="3">IF(E80="數學組+奧數組",CONCATENATE(CONCATENATE(LEFT(D80,2),"數學組+",CONCATENATE(LEFT(D80,2),"奧數組"))),CONCATENATE(LEFT(D80,2),E80))</f>
        <v>請選請確認參賽組別</v>
      </c>
      <c r="H80" s="44"/>
      <c r="I80" s="47">
        <f>IF(F80&lt;&gt;0,VLOOKUP(F80,組別!A$1:B$3, 2,FALSE)+IF(G80="Y",750,0),0)</f>
        <v>0</v>
      </c>
      <c r="J80" s="11"/>
    </row>
    <row r="81" spans="1:10" ht="22.5" customHeight="1" x14ac:dyDescent="0.25">
      <c r="A81" s="6">
        <v>67</v>
      </c>
      <c r="B81" s="43"/>
      <c r="C81" s="43"/>
      <c r="D81" s="44" t="s">
        <v>26</v>
      </c>
      <c r="E81" s="43" t="str">
        <f t="shared" si="2"/>
        <v>請確認參賽組別</v>
      </c>
      <c r="F81" s="45">
        <f>VLOOKUP(E81,項目!A$2:B$5, 2,FALSE)</f>
        <v>0</v>
      </c>
      <c r="G81" s="45" t="str">
        <f t="shared" si="3"/>
        <v>請選請確認參賽組別</v>
      </c>
      <c r="H81" s="44"/>
      <c r="I81" s="47">
        <f>IF(F81&lt;&gt;0,VLOOKUP(F81,組別!A$1:B$3, 2,FALSE)+IF(G81="Y",750,0),0)</f>
        <v>0</v>
      </c>
      <c r="J81" s="11"/>
    </row>
    <row r="82" spans="1:10" ht="22.5" customHeight="1" x14ac:dyDescent="0.25">
      <c r="A82" s="6">
        <v>68</v>
      </c>
      <c r="B82" s="43"/>
      <c r="C82" s="43"/>
      <c r="D82" s="44" t="s">
        <v>26</v>
      </c>
      <c r="E82" s="43" t="str">
        <f t="shared" si="2"/>
        <v>請確認參賽組別</v>
      </c>
      <c r="F82" s="45">
        <f>VLOOKUP(E82,項目!A$2:B$5, 2,FALSE)</f>
        <v>0</v>
      </c>
      <c r="G82" s="45" t="str">
        <f t="shared" si="3"/>
        <v>請選請確認參賽組別</v>
      </c>
      <c r="H82" s="44"/>
      <c r="I82" s="47">
        <f>IF(F82&lt;&gt;0,VLOOKUP(F82,組別!A$1:B$3, 2,FALSE)+IF(G82="Y",750,0),0)</f>
        <v>0</v>
      </c>
      <c r="J82" s="11"/>
    </row>
    <row r="83" spans="1:10" ht="22.5" customHeight="1" x14ac:dyDescent="0.25">
      <c r="A83" s="6">
        <v>69</v>
      </c>
      <c r="B83" s="43"/>
      <c r="C83" s="43"/>
      <c r="D83" s="44" t="s">
        <v>26</v>
      </c>
      <c r="E83" s="43" t="str">
        <f t="shared" si="2"/>
        <v>請確認參賽組別</v>
      </c>
      <c r="F83" s="45">
        <f>VLOOKUP(E83,項目!A$2:B$5, 2,FALSE)</f>
        <v>0</v>
      </c>
      <c r="G83" s="45" t="str">
        <f t="shared" si="3"/>
        <v>請選請確認參賽組別</v>
      </c>
      <c r="H83" s="44"/>
      <c r="I83" s="47">
        <f>IF(F83&lt;&gt;0,VLOOKUP(F83,組別!A$1:B$3, 2,FALSE)+IF(G83="Y",750,0),0)</f>
        <v>0</v>
      </c>
      <c r="J83" s="11"/>
    </row>
    <row r="84" spans="1:10" ht="22.5" customHeight="1" x14ac:dyDescent="0.25">
      <c r="A84" s="6">
        <v>70</v>
      </c>
      <c r="B84" s="43"/>
      <c r="C84" s="43"/>
      <c r="D84" s="44" t="s">
        <v>26</v>
      </c>
      <c r="E84" s="43" t="str">
        <f t="shared" si="2"/>
        <v>請確認參賽組別</v>
      </c>
      <c r="F84" s="45">
        <f>VLOOKUP(E84,項目!A$2:B$5, 2,FALSE)</f>
        <v>0</v>
      </c>
      <c r="G84" s="45" t="str">
        <f t="shared" si="3"/>
        <v>請選請確認參賽組別</v>
      </c>
      <c r="H84" s="44"/>
      <c r="I84" s="47">
        <f>IF(F84&lt;&gt;0,VLOOKUP(F84,組別!A$1:B$3, 2,FALSE)+IF(G84="Y",750,0),0)</f>
        <v>0</v>
      </c>
      <c r="J84" s="11"/>
    </row>
    <row r="85" spans="1:10" ht="22.5" customHeight="1" x14ac:dyDescent="0.25">
      <c r="A85" s="6">
        <v>71</v>
      </c>
      <c r="B85" s="43"/>
      <c r="C85" s="43"/>
      <c r="D85" s="44" t="s">
        <v>26</v>
      </c>
      <c r="E85" s="43" t="str">
        <f t="shared" si="2"/>
        <v>請確認參賽組別</v>
      </c>
      <c r="F85" s="45">
        <f>VLOOKUP(E85,項目!A$2:B$5, 2,FALSE)</f>
        <v>0</v>
      </c>
      <c r="G85" s="45" t="str">
        <f t="shared" si="3"/>
        <v>請選請確認參賽組別</v>
      </c>
      <c r="H85" s="44"/>
      <c r="I85" s="47">
        <f>IF(F85&lt;&gt;0,VLOOKUP(F85,組別!A$1:B$3, 2,FALSE)+IF(G85="Y",750,0),0)</f>
        <v>0</v>
      </c>
      <c r="J85" s="11"/>
    </row>
    <row r="86" spans="1:10" ht="22.5" customHeight="1" x14ac:dyDescent="0.25">
      <c r="A86" s="6">
        <v>72</v>
      </c>
      <c r="B86" s="43"/>
      <c r="C86" s="43"/>
      <c r="D86" s="44" t="s">
        <v>26</v>
      </c>
      <c r="E86" s="43" t="str">
        <f t="shared" si="2"/>
        <v>請確認參賽組別</v>
      </c>
      <c r="F86" s="45">
        <f>VLOOKUP(E86,項目!A$2:B$5, 2,FALSE)</f>
        <v>0</v>
      </c>
      <c r="G86" s="45" t="str">
        <f t="shared" si="3"/>
        <v>請選請確認參賽組別</v>
      </c>
      <c r="H86" s="44"/>
      <c r="I86" s="47">
        <f>IF(F86&lt;&gt;0,VLOOKUP(F86,組別!A$1:B$3, 2,FALSE)+IF(G86="Y",750,0),0)</f>
        <v>0</v>
      </c>
      <c r="J86" s="11"/>
    </row>
    <row r="87" spans="1:10" ht="22.5" customHeight="1" x14ac:dyDescent="0.25">
      <c r="A87" s="6">
        <v>73</v>
      </c>
      <c r="B87" s="43"/>
      <c r="C87" s="43"/>
      <c r="D87" s="44" t="s">
        <v>26</v>
      </c>
      <c r="E87" s="43" t="str">
        <f t="shared" si="2"/>
        <v>請確認參賽組別</v>
      </c>
      <c r="F87" s="45">
        <f>VLOOKUP(E87,項目!A$2:B$5, 2,FALSE)</f>
        <v>0</v>
      </c>
      <c r="G87" s="45" t="str">
        <f t="shared" si="3"/>
        <v>請選請確認參賽組別</v>
      </c>
      <c r="H87" s="44"/>
      <c r="I87" s="47">
        <f>IF(F87&lt;&gt;0,VLOOKUP(F87,組別!A$1:B$3, 2,FALSE)+IF(G87="Y",750,0),0)</f>
        <v>0</v>
      </c>
      <c r="J87" s="11"/>
    </row>
    <row r="88" spans="1:10" ht="22.5" customHeight="1" x14ac:dyDescent="0.25">
      <c r="A88" s="6">
        <v>74</v>
      </c>
      <c r="B88" s="43"/>
      <c r="C88" s="43"/>
      <c r="D88" s="44" t="s">
        <v>26</v>
      </c>
      <c r="E88" s="43" t="str">
        <f t="shared" si="2"/>
        <v>請確認參賽組別</v>
      </c>
      <c r="F88" s="45">
        <f>VLOOKUP(E88,項目!A$2:B$5, 2,FALSE)</f>
        <v>0</v>
      </c>
      <c r="G88" s="45" t="str">
        <f t="shared" si="3"/>
        <v>請選請確認參賽組別</v>
      </c>
      <c r="H88" s="44"/>
      <c r="I88" s="47">
        <f>IF(F88&lt;&gt;0,VLOOKUP(F88,組別!A$1:B$3, 2,FALSE)+IF(G88="Y",750,0),0)</f>
        <v>0</v>
      </c>
      <c r="J88" s="11"/>
    </row>
    <row r="89" spans="1:10" ht="22.5" customHeight="1" x14ac:dyDescent="0.25">
      <c r="A89" s="6">
        <v>75</v>
      </c>
      <c r="B89" s="43"/>
      <c r="C89" s="43"/>
      <c r="D89" s="44" t="s">
        <v>26</v>
      </c>
      <c r="E89" s="43" t="str">
        <f t="shared" si="2"/>
        <v>請確認參賽組別</v>
      </c>
      <c r="F89" s="45">
        <f>VLOOKUP(E89,項目!A$2:B$5, 2,FALSE)</f>
        <v>0</v>
      </c>
      <c r="G89" s="45" t="str">
        <f t="shared" si="3"/>
        <v>請選請確認參賽組別</v>
      </c>
      <c r="H89" s="44"/>
      <c r="I89" s="47">
        <f>IF(F89&lt;&gt;0,VLOOKUP(F89,組別!A$1:B$3, 2,FALSE)+IF(G89="Y",750,0),0)</f>
        <v>0</v>
      </c>
      <c r="J89" s="11"/>
    </row>
    <row r="90" spans="1:10" ht="22.5" customHeight="1" x14ac:dyDescent="0.25">
      <c r="A90" s="6">
        <v>76</v>
      </c>
      <c r="B90" s="43"/>
      <c r="C90" s="43"/>
      <c r="D90" s="44" t="s">
        <v>26</v>
      </c>
      <c r="E90" s="43" t="str">
        <f t="shared" si="2"/>
        <v>請確認參賽組別</v>
      </c>
      <c r="F90" s="45">
        <f>VLOOKUP(E90,項目!A$2:B$5, 2,FALSE)</f>
        <v>0</v>
      </c>
      <c r="G90" s="45" t="str">
        <f t="shared" si="3"/>
        <v>請選請確認參賽組別</v>
      </c>
      <c r="H90" s="44"/>
      <c r="I90" s="47">
        <f>IF(F90&lt;&gt;0,VLOOKUP(F90,組別!A$1:B$3, 2,FALSE)+IF(G90="Y",750,0),0)</f>
        <v>0</v>
      </c>
      <c r="J90" s="11"/>
    </row>
    <row r="91" spans="1:10" ht="22.5" customHeight="1" x14ac:dyDescent="0.25">
      <c r="A91" s="6">
        <v>77</v>
      </c>
      <c r="B91" s="43"/>
      <c r="C91" s="43"/>
      <c r="D91" s="44" t="s">
        <v>26</v>
      </c>
      <c r="E91" s="43" t="str">
        <f t="shared" si="2"/>
        <v>請確認參賽組別</v>
      </c>
      <c r="F91" s="45">
        <f>VLOOKUP(E91,項目!A$2:B$5, 2,FALSE)</f>
        <v>0</v>
      </c>
      <c r="G91" s="45" t="str">
        <f t="shared" si="3"/>
        <v>請選請確認參賽組別</v>
      </c>
      <c r="H91" s="44"/>
      <c r="I91" s="47">
        <f>IF(F91&lt;&gt;0,VLOOKUP(F91,組別!A$1:B$3, 2,FALSE)+IF(G91="Y",750,0),0)</f>
        <v>0</v>
      </c>
      <c r="J91" s="11"/>
    </row>
    <row r="92" spans="1:10" ht="22.5" customHeight="1" x14ac:dyDescent="0.25">
      <c r="A92" s="6">
        <v>78</v>
      </c>
      <c r="B92" s="43"/>
      <c r="C92" s="43"/>
      <c r="D92" s="44" t="s">
        <v>26</v>
      </c>
      <c r="E92" s="43" t="str">
        <f t="shared" si="2"/>
        <v>請確認參賽組別</v>
      </c>
      <c r="F92" s="45">
        <f>VLOOKUP(E92,項目!A$2:B$5, 2,FALSE)</f>
        <v>0</v>
      </c>
      <c r="G92" s="45" t="str">
        <f t="shared" si="3"/>
        <v>請選請確認參賽組別</v>
      </c>
      <c r="H92" s="44"/>
      <c r="I92" s="47">
        <f>IF(F92&lt;&gt;0,VLOOKUP(F92,組別!A$1:B$3, 2,FALSE)+IF(G92="Y",750,0),0)</f>
        <v>0</v>
      </c>
      <c r="J92" s="11"/>
    </row>
    <row r="93" spans="1:10" ht="22.5" customHeight="1" x14ac:dyDescent="0.25">
      <c r="A93" s="6">
        <v>79</v>
      </c>
      <c r="B93" s="43"/>
      <c r="C93" s="43"/>
      <c r="D93" s="44" t="s">
        <v>26</v>
      </c>
      <c r="E93" s="43" t="str">
        <f t="shared" si="2"/>
        <v>請確認參賽組別</v>
      </c>
      <c r="F93" s="45">
        <f>VLOOKUP(E93,項目!A$2:B$5, 2,FALSE)</f>
        <v>0</v>
      </c>
      <c r="G93" s="45" t="str">
        <f t="shared" si="3"/>
        <v>請選請確認參賽組別</v>
      </c>
      <c r="H93" s="44"/>
      <c r="I93" s="47">
        <f>IF(F93&lt;&gt;0,VLOOKUP(F93,組別!A$1:B$3, 2,FALSE)+IF(G93="Y",750,0),0)</f>
        <v>0</v>
      </c>
      <c r="J93" s="11"/>
    </row>
    <row r="94" spans="1:10" ht="22.5" customHeight="1" x14ac:dyDescent="0.25">
      <c r="A94" s="6">
        <v>80</v>
      </c>
      <c r="B94" s="43"/>
      <c r="C94" s="43"/>
      <c r="D94" s="44" t="s">
        <v>26</v>
      </c>
      <c r="E94" s="43" t="str">
        <f t="shared" si="2"/>
        <v>請確認參賽組別</v>
      </c>
      <c r="F94" s="45">
        <f>VLOOKUP(E94,項目!A$2:B$5, 2,FALSE)</f>
        <v>0</v>
      </c>
      <c r="G94" s="45" t="str">
        <f t="shared" si="3"/>
        <v>請選請確認參賽組別</v>
      </c>
      <c r="H94" s="44"/>
      <c r="I94" s="47">
        <f>IF(F94&lt;&gt;0,VLOOKUP(F94,組別!A$1:B$3, 2,FALSE)+IF(G94="Y",750,0),0)</f>
        <v>0</v>
      </c>
      <c r="J94" s="11"/>
    </row>
    <row r="95" spans="1:10" ht="22.5" customHeight="1" x14ac:dyDescent="0.25">
      <c r="A95" s="6">
        <v>81</v>
      </c>
      <c r="B95" s="43"/>
      <c r="C95" s="43"/>
      <c r="D95" s="44" t="s">
        <v>26</v>
      </c>
      <c r="E95" s="43" t="str">
        <f t="shared" si="2"/>
        <v>請確認參賽組別</v>
      </c>
      <c r="F95" s="45">
        <f>VLOOKUP(E95,項目!A$2:B$5, 2,FALSE)</f>
        <v>0</v>
      </c>
      <c r="G95" s="45" t="str">
        <f t="shared" si="3"/>
        <v>請選請確認參賽組別</v>
      </c>
      <c r="H95" s="44"/>
      <c r="I95" s="47">
        <f>IF(F95&lt;&gt;0,VLOOKUP(F95,組別!A$1:B$3, 2,FALSE)+IF(G95="Y",750,0),0)</f>
        <v>0</v>
      </c>
      <c r="J95" s="11"/>
    </row>
    <row r="96" spans="1:10" ht="22.5" customHeight="1" x14ac:dyDescent="0.25">
      <c r="A96" s="6">
        <v>82</v>
      </c>
      <c r="B96" s="43"/>
      <c r="C96" s="43"/>
      <c r="D96" s="44" t="s">
        <v>26</v>
      </c>
      <c r="E96" s="43" t="str">
        <f t="shared" si="2"/>
        <v>請確認參賽組別</v>
      </c>
      <c r="F96" s="45">
        <f>VLOOKUP(E96,項目!A$2:B$5, 2,FALSE)</f>
        <v>0</v>
      </c>
      <c r="G96" s="45" t="str">
        <f t="shared" si="3"/>
        <v>請選請確認參賽組別</v>
      </c>
      <c r="H96" s="44"/>
      <c r="I96" s="47">
        <f>IF(F96&lt;&gt;0,VLOOKUP(F96,組別!A$1:B$3, 2,FALSE)+IF(G96="Y",750,0),0)</f>
        <v>0</v>
      </c>
      <c r="J96" s="11"/>
    </row>
    <row r="97" spans="1:10" ht="22.5" customHeight="1" x14ac:dyDescent="0.25">
      <c r="A97" s="6">
        <v>83</v>
      </c>
      <c r="B97" s="43"/>
      <c r="C97" s="43"/>
      <c r="D97" s="44" t="s">
        <v>26</v>
      </c>
      <c r="E97" s="43" t="str">
        <f t="shared" si="2"/>
        <v>請確認參賽組別</v>
      </c>
      <c r="F97" s="45">
        <f>VLOOKUP(E97,項目!A$2:B$5, 2,FALSE)</f>
        <v>0</v>
      </c>
      <c r="G97" s="45" t="str">
        <f t="shared" si="3"/>
        <v>請選請確認參賽組別</v>
      </c>
      <c r="H97" s="44"/>
      <c r="I97" s="47">
        <f>IF(F97&lt;&gt;0,VLOOKUP(F97,組別!A$1:B$3, 2,FALSE)+IF(G97="Y",750,0),0)</f>
        <v>0</v>
      </c>
      <c r="J97" s="11"/>
    </row>
    <row r="98" spans="1:10" ht="22.5" customHeight="1" x14ac:dyDescent="0.25">
      <c r="A98" s="6">
        <v>84</v>
      </c>
      <c r="B98" s="43"/>
      <c r="C98" s="43"/>
      <c r="D98" s="44" t="s">
        <v>26</v>
      </c>
      <c r="E98" s="43" t="str">
        <f t="shared" si="2"/>
        <v>請確認參賽組別</v>
      </c>
      <c r="F98" s="45">
        <f>VLOOKUP(E98,項目!A$2:B$5, 2,FALSE)</f>
        <v>0</v>
      </c>
      <c r="G98" s="45" t="str">
        <f t="shared" si="3"/>
        <v>請選請確認參賽組別</v>
      </c>
      <c r="H98" s="44"/>
      <c r="I98" s="47">
        <f>IF(F98&lt;&gt;0,VLOOKUP(F98,組別!A$1:B$3, 2,FALSE)+IF(G98="Y",750,0),0)</f>
        <v>0</v>
      </c>
      <c r="J98" s="11"/>
    </row>
    <row r="99" spans="1:10" ht="22.5" customHeight="1" x14ac:dyDescent="0.25">
      <c r="A99" s="6">
        <v>85</v>
      </c>
      <c r="B99" s="43"/>
      <c r="C99" s="43"/>
      <c r="D99" s="44" t="s">
        <v>26</v>
      </c>
      <c r="E99" s="43" t="str">
        <f t="shared" si="2"/>
        <v>請確認參賽組別</v>
      </c>
      <c r="F99" s="45">
        <f>VLOOKUP(E99,項目!A$2:B$5, 2,FALSE)</f>
        <v>0</v>
      </c>
      <c r="G99" s="45" t="str">
        <f t="shared" si="3"/>
        <v>請選請確認參賽組別</v>
      </c>
      <c r="H99" s="44"/>
      <c r="I99" s="47">
        <f>IF(F99&lt;&gt;0,VLOOKUP(F99,組別!A$1:B$3, 2,FALSE)+IF(G99="Y",750,0),0)</f>
        <v>0</v>
      </c>
      <c r="J99" s="11"/>
    </row>
    <row r="100" spans="1:10" ht="22.5" customHeight="1" x14ac:dyDescent="0.25">
      <c r="A100" s="6">
        <v>86</v>
      </c>
      <c r="B100" s="43"/>
      <c r="C100" s="43"/>
      <c r="D100" s="44" t="s">
        <v>26</v>
      </c>
      <c r="E100" s="43" t="str">
        <f t="shared" si="2"/>
        <v>請確認參賽組別</v>
      </c>
      <c r="F100" s="45">
        <f>VLOOKUP(E100,項目!A$2:B$5, 2,FALSE)</f>
        <v>0</v>
      </c>
      <c r="G100" s="45" t="str">
        <f t="shared" si="3"/>
        <v>請選請確認參賽組別</v>
      </c>
      <c r="H100" s="44"/>
      <c r="I100" s="47">
        <f>IF(F100&lt;&gt;0,VLOOKUP(F100,組別!A$1:B$3, 2,FALSE)+IF(G100="Y",750,0),0)</f>
        <v>0</v>
      </c>
      <c r="J100" s="11"/>
    </row>
    <row r="101" spans="1:10" ht="22.5" customHeight="1" x14ac:dyDescent="0.25">
      <c r="A101" s="6">
        <v>87</v>
      </c>
      <c r="B101" s="43"/>
      <c r="C101" s="43"/>
      <c r="D101" s="44" t="s">
        <v>26</v>
      </c>
      <c r="E101" s="43" t="str">
        <f t="shared" si="2"/>
        <v>請確認參賽組別</v>
      </c>
      <c r="F101" s="45">
        <f>VLOOKUP(E101,項目!A$2:B$5, 2,FALSE)</f>
        <v>0</v>
      </c>
      <c r="G101" s="45" t="str">
        <f t="shared" si="3"/>
        <v>請選請確認參賽組別</v>
      </c>
      <c r="H101" s="44"/>
      <c r="I101" s="47">
        <f>IF(F101&lt;&gt;0,VLOOKUP(F101,組別!A$1:B$3, 2,FALSE)+IF(G101="Y",750,0),0)</f>
        <v>0</v>
      </c>
      <c r="J101" s="11"/>
    </row>
    <row r="102" spans="1:10" ht="22.5" customHeight="1" x14ac:dyDescent="0.25">
      <c r="A102" s="6">
        <v>88</v>
      </c>
      <c r="B102" s="43"/>
      <c r="C102" s="43"/>
      <c r="D102" s="44" t="s">
        <v>26</v>
      </c>
      <c r="E102" s="43" t="str">
        <f t="shared" si="2"/>
        <v>請確認參賽組別</v>
      </c>
      <c r="F102" s="45">
        <f>VLOOKUP(E102,項目!A$2:B$5, 2,FALSE)</f>
        <v>0</v>
      </c>
      <c r="G102" s="45" t="str">
        <f t="shared" si="3"/>
        <v>請選請確認參賽組別</v>
      </c>
      <c r="H102" s="44"/>
      <c r="I102" s="47">
        <f>IF(F102&lt;&gt;0,VLOOKUP(F102,組別!A$1:B$3, 2,FALSE)+IF(G102="Y",750,0),0)</f>
        <v>0</v>
      </c>
      <c r="J102" s="11"/>
    </row>
    <row r="103" spans="1:10" ht="22.5" customHeight="1" x14ac:dyDescent="0.25">
      <c r="A103" s="6">
        <v>89</v>
      </c>
      <c r="B103" s="43"/>
      <c r="C103" s="43"/>
      <c r="D103" s="44" t="s">
        <v>26</v>
      </c>
      <c r="E103" s="43" t="str">
        <f t="shared" si="2"/>
        <v>請確認參賽組別</v>
      </c>
      <c r="F103" s="45">
        <f>VLOOKUP(E103,項目!A$2:B$5, 2,FALSE)</f>
        <v>0</v>
      </c>
      <c r="G103" s="45" t="str">
        <f t="shared" si="3"/>
        <v>請選請確認參賽組別</v>
      </c>
      <c r="H103" s="44"/>
      <c r="I103" s="47">
        <f>IF(F103&lt;&gt;0,VLOOKUP(F103,組別!A$1:B$3, 2,FALSE)+IF(G103="Y",750,0),0)</f>
        <v>0</v>
      </c>
      <c r="J103" s="11"/>
    </row>
    <row r="104" spans="1:10" ht="22.5" customHeight="1" x14ac:dyDescent="0.25">
      <c r="A104" s="6">
        <v>90</v>
      </c>
      <c r="B104" s="43"/>
      <c r="C104" s="43"/>
      <c r="D104" s="44" t="s">
        <v>26</v>
      </c>
      <c r="E104" s="43" t="str">
        <f t="shared" si="2"/>
        <v>請確認參賽組別</v>
      </c>
      <c r="F104" s="45">
        <f>VLOOKUP(E104,項目!A$2:B$5, 2,FALSE)</f>
        <v>0</v>
      </c>
      <c r="G104" s="45" t="str">
        <f t="shared" si="3"/>
        <v>請選請確認參賽組別</v>
      </c>
      <c r="H104" s="44"/>
      <c r="I104" s="47">
        <f>IF(F104&lt;&gt;0,VLOOKUP(F104,組別!A$1:B$3, 2,FALSE)+IF(G104="Y",750,0),0)</f>
        <v>0</v>
      </c>
      <c r="J104" s="11"/>
    </row>
    <row r="105" spans="1:10" ht="22.5" customHeight="1" x14ac:dyDescent="0.25">
      <c r="A105" s="6">
        <v>91</v>
      </c>
      <c r="B105" s="43"/>
      <c r="C105" s="43"/>
      <c r="D105" s="44" t="s">
        <v>26</v>
      </c>
      <c r="E105" s="43" t="str">
        <f t="shared" si="2"/>
        <v>請確認參賽組別</v>
      </c>
      <c r="F105" s="45">
        <f>VLOOKUP(E105,項目!A$2:B$5, 2,FALSE)</f>
        <v>0</v>
      </c>
      <c r="G105" s="45" t="str">
        <f t="shared" si="3"/>
        <v>請選請確認參賽組別</v>
      </c>
      <c r="H105" s="44"/>
      <c r="I105" s="47">
        <f>IF(F105&lt;&gt;0,VLOOKUP(F105,組別!A$1:B$3, 2,FALSE)+IF(G105="Y",750,0),0)</f>
        <v>0</v>
      </c>
      <c r="J105" s="11"/>
    </row>
    <row r="106" spans="1:10" ht="22.5" customHeight="1" x14ac:dyDescent="0.25">
      <c r="A106" s="6">
        <v>92</v>
      </c>
      <c r="B106" s="43"/>
      <c r="C106" s="43"/>
      <c r="D106" s="44" t="s">
        <v>26</v>
      </c>
      <c r="E106" s="43" t="str">
        <f t="shared" si="2"/>
        <v>請確認參賽組別</v>
      </c>
      <c r="F106" s="45">
        <f>VLOOKUP(E106,項目!A$2:B$5, 2,FALSE)</f>
        <v>0</v>
      </c>
      <c r="G106" s="45" t="str">
        <f t="shared" si="3"/>
        <v>請選請確認參賽組別</v>
      </c>
      <c r="H106" s="44"/>
      <c r="I106" s="47">
        <f>IF(F106&lt;&gt;0,VLOOKUP(F106,組別!A$1:B$3, 2,FALSE)+IF(G106="Y",750,0),0)</f>
        <v>0</v>
      </c>
      <c r="J106" s="11"/>
    </row>
    <row r="107" spans="1:10" ht="22.5" customHeight="1" x14ac:dyDescent="0.25">
      <c r="A107" s="6">
        <v>93</v>
      </c>
      <c r="B107" s="43"/>
      <c r="C107" s="43"/>
      <c r="D107" s="44" t="s">
        <v>26</v>
      </c>
      <c r="E107" s="43" t="str">
        <f t="shared" si="2"/>
        <v>請確認參賽組別</v>
      </c>
      <c r="F107" s="45">
        <f>VLOOKUP(E107,項目!A$2:B$5, 2,FALSE)</f>
        <v>0</v>
      </c>
      <c r="G107" s="45" t="str">
        <f t="shared" si="3"/>
        <v>請選請確認參賽組別</v>
      </c>
      <c r="H107" s="44"/>
      <c r="I107" s="47">
        <f>IF(F107&lt;&gt;0,VLOOKUP(F107,組別!A$1:B$3, 2,FALSE)+IF(G107="Y",750,0),0)</f>
        <v>0</v>
      </c>
      <c r="J107" s="11"/>
    </row>
    <row r="108" spans="1:10" ht="22.5" customHeight="1" x14ac:dyDescent="0.25">
      <c r="A108" s="6">
        <v>94</v>
      </c>
      <c r="B108" s="43"/>
      <c r="C108" s="43"/>
      <c r="D108" s="44" t="s">
        <v>26</v>
      </c>
      <c r="E108" s="43" t="str">
        <f t="shared" si="2"/>
        <v>請確認參賽組別</v>
      </c>
      <c r="F108" s="45">
        <f>VLOOKUP(E108,項目!A$2:B$5, 2,FALSE)</f>
        <v>0</v>
      </c>
      <c r="G108" s="45" t="str">
        <f t="shared" si="3"/>
        <v>請選請確認參賽組別</v>
      </c>
      <c r="H108" s="44"/>
      <c r="I108" s="47">
        <f>IF(F108&lt;&gt;0,VLOOKUP(F108,組別!A$1:B$3, 2,FALSE)+IF(G108="Y",750,0),0)</f>
        <v>0</v>
      </c>
      <c r="J108" s="11"/>
    </row>
    <row r="109" spans="1:10" ht="22.5" customHeight="1" x14ac:dyDescent="0.25">
      <c r="A109" s="6">
        <v>95</v>
      </c>
      <c r="B109" s="43"/>
      <c r="C109" s="43"/>
      <c r="D109" s="44" t="s">
        <v>26</v>
      </c>
      <c r="E109" s="43" t="str">
        <f t="shared" si="2"/>
        <v>請確認參賽組別</v>
      </c>
      <c r="F109" s="45">
        <f>VLOOKUP(E109,項目!A$2:B$5, 2,FALSE)</f>
        <v>0</v>
      </c>
      <c r="G109" s="45" t="str">
        <f t="shared" si="3"/>
        <v>請選請確認參賽組別</v>
      </c>
      <c r="H109" s="44"/>
      <c r="I109" s="47">
        <f>IF(F109&lt;&gt;0,VLOOKUP(F109,組別!A$1:B$3, 2,FALSE)+IF(G109="Y",750,0),0)</f>
        <v>0</v>
      </c>
      <c r="J109" s="11"/>
    </row>
    <row r="110" spans="1:10" ht="22.5" customHeight="1" x14ac:dyDescent="0.25">
      <c r="A110" s="6">
        <v>96</v>
      </c>
      <c r="B110" s="43"/>
      <c r="C110" s="43"/>
      <c r="D110" s="44" t="s">
        <v>26</v>
      </c>
      <c r="E110" s="43" t="str">
        <f t="shared" si="2"/>
        <v>請確認參賽組別</v>
      </c>
      <c r="F110" s="45">
        <f>VLOOKUP(E110,項目!A$2:B$5, 2,FALSE)</f>
        <v>0</v>
      </c>
      <c r="G110" s="45" t="str">
        <f t="shared" si="3"/>
        <v>請選請確認參賽組別</v>
      </c>
      <c r="H110" s="44"/>
      <c r="I110" s="47">
        <f>IF(F110&lt;&gt;0,VLOOKUP(F110,組別!A$1:B$3, 2,FALSE)+IF(G110="Y",750,0),0)</f>
        <v>0</v>
      </c>
      <c r="J110" s="11"/>
    </row>
    <row r="111" spans="1:10" ht="22.5" customHeight="1" x14ac:dyDescent="0.25">
      <c r="A111" s="6">
        <v>97</v>
      </c>
      <c r="B111" s="43"/>
      <c r="C111" s="43"/>
      <c r="D111" s="44" t="s">
        <v>26</v>
      </c>
      <c r="E111" s="43" t="str">
        <f t="shared" si="2"/>
        <v>請確認參賽組別</v>
      </c>
      <c r="F111" s="45">
        <f>VLOOKUP(E111,項目!A$2:B$5, 2,FALSE)</f>
        <v>0</v>
      </c>
      <c r="G111" s="45" t="str">
        <f t="shared" si="3"/>
        <v>請選請確認參賽組別</v>
      </c>
      <c r="H111" s="44"/>
      <c r="I111" s="47">
        <f>IF(F111&lt;&gt;0,VLOOKUP(F111,組別!A$1:B$3, 2,FALSE)+IF(G111="Y",750,0),0)</f>
        <v>0</v>
      </c>
      <c r="J111" s="11"/>
    </row>
    <row r="112" spans="1:10" ht="22.5" customHeight="1" x14ac:dyDescent="0.25">
      <c r="A112" s="6">
        <v>98</v>
      </c>
      <c r="B112" s="43"/>
      <c r="C112" s="43"/>
      <c r="D112" s="44" t="s">
        <v>26</v>
      </c>
      <c r="E112" s="43" t="str">
        <f t="shared" si="2"/>
        <v>請確認參賽組別</v>
      </c>
      <c r="F112" s="45">
        <f>VLOOKUP(E112,項目!A$2:B$5, 2,FALSE)</f>
        <v>0</v>
      </c>
      <c r="G112" s="45" t="str">
        <f t="shared" si="3"/>
        <v>請選請確認參賽組別</v>
      </c>
      <c r="H112" s="44"/>
      <c r="I112" s="47">
        <f>IF(F112&lt;&gt;0,VLOOKUP(F112,組別!A$1:B$3, 2,FALSE)+IF(G112="Y",750,0),0)</f>
        <v>0</v>
      </c>
      <c r="J112" s="11"/>
    </row>
    <row r="113" spans="1:10" ht="22.5" customHeight="1" x14ac:dyDescent="0.25">
      <c r="A113" s="6">
        <v>99</v>
      </c>
      <c r="B113" s="43"/>
      <c r="C113" s="43"/>
      <c r="D113" s="44" t="s">
        <v>26</v>
      </c>
      <c r="E113" s="43" t="str">
        <f t="shared" si="2"/>
        <v>請確認參賽組別</v>
      </c>
      <c r="F113" s="45">
        <f>VLOOKUP(E113,項目!A$2:B$5, 2,FALSE)</f>
        <v>0</v>
      </c>
      <c r="G113" s="45" t="str">
        <f t="shared" si="3"/>
        <v>請選請確認參賽組別</v>
      </c>
      <c r="H113" s="44"/>
      <c r="I113" s="47">
        <f>IF(F113&lt;&gt;0,VLOOKUP(F113,組別!A$1:B$3, 2,FALSE)+IF(G113="Y",750,0),0)</f>
        <v>0</v>
      </c>
      <c r="J113" s="11"/>
    </row>
    <row r="114" spans="1:10" x14ac:dyDescent="0.25">
      <c r="B114" s="7"/>
      <c r="C114" s="7"/>
      <c r="D114" s="7"/>
      <c r="E114" s="7"/>
      <c r="F114" s="7"/>
      <c r="G114" s="7"/>
      <c r="H114" s="7"/>
      <c r="I114" s="7"/>
      <c r="J114" s="7"/>
    </row>
    <row r="115" spans="1:10" x14ac:dyDescent="0.25">
      <c r="B115" s="7"/>
      <c r="C115" s="7"/>
      <c r="D115" s="7"/>
      <c r="E115" s="7"/>
      <c r="F115" s="7"/>
      <c r="G115" s="7"/>
      <c r="H115" s="7"/>
      <c r="I115" s="7"/>
      <c r="J115" s="7"/>
    </row>
    <row r="116" spans="1:10" x14ac:dyDescent="0.25">
      <c r="B116" s="7"/>
      <c r="C116" s="7"/>
      <c r="D116" s="7"/>
      <c r="E116" s="7"/>
      <c r="F116" s="7"/>
      <c r="G116" s="7"/>
      <c r="H116" s="7"/>
      <c r="I116" s="7"/>
      <c r="J116" s="7"/>
    </row>
    <row r="117" spans="1:10" x14ac:dyDescent="0.25">
      <c r="B117" s="7"/>
      <c r="C117" s="7"/>
      <c r="D117" s="7"/>
      <c r="E117" s="7"/>
      <c r="F117" s="7"/>
      <c r="G117" s="7"/>
      <c r="H117" s="7"/>
      <c r="I117" s="7"/>
      <c r="J117" s="7"/>
    </row>
    <row r="118" spans="1:10" x14ac:dyDescent="0.25">
      <c r="B118" s="7"/>
      <c r="C118" s="7"/>
      <c r="D118" s="7"/>
      <c r="E118" s="7"/>
      <c r="F118" s="7"/>
      <c r="G118" s="7"/>
      <c r="H118" s="7"/>
      <c r="I118" s="7"/>
      <c r="J118" s="7"/>
    </row>
    <row r="119" spans="1:10" x14ac:dyDescent="0.25">
      <c r="B119" s="7"/>
      <c r="C119" s="7"/>
      <c r="D119" s="7"/>
      <c r="E119" s="7"/>
      <c r="F119" s="7"/>
      <c r="G119" s="7"/>
      <c r="H119" s="7"/>
      <c r="I119" s="7"/>
      <c r="J119" s="7"/>
    </row>
    <row r="120" spans="1:10" x14ac:dyDescent="0.25">
      <c r="B120" s="7"/>
      <c r="C120" s="7"/>
      <c r="D120" s="7"/>
      <c r="E120" s="7"/>
      <c r="F120" s="7"/>
      <c r="G120" s="7"/>
      <c r="H120" s="7"/>
      <c r="I120" s="7"/>
      <c r="J120" s="7"/>
    </row>
    <row r="121" spans="1:10" x14ac:dyDescent="0.25">
      <c r="B121" s="7"/>
      <c r="C121" s="7"/>
      <c r="D121" s="7"/>
      <c r="E121" s="7"/>
      <c r="F121" s="7"/>
      <c r="G121" s="7"/>
      <c r="H121" s="7"/>
      <c r="I121" s="7"/>
      <c r="J121" s="7"/>
    </row>
    <row r="122" spans="1:10" x14ac:dyDescent="0.25">
      <c r="B122" s="7"/>
      <c r="C122" s="7"/>
      <c r="D122" s="7"/>
      <c r="E122" s="7"/>
      <c r="F122" s="7"/>
      <c r="G122" s="7"/>
      <c r="H122" s="7"/>
      <c r="I122" s="7"/>
      <c r="J122" s="7"/>
    </row>
    <row r="123" spans="1:10" x14ac:dyDescent="0.25">
      <c r="B123" s="7"/>
      <c r="C123" s="7"/>
      <c r="D123" s="7"/>
      <c r="E123" s="7"/>
      <c r="F123" s="7"/>
      <c r="G123" s="7"/>
      <c r="H123" s="7"/>
      <c r="I123" s="7"/>
      <c r="J123" s="7"/>
    </row>
    <row r="124" spans="1:10" x14ac:dyDescent="0.25">
      <c r="B124" s="7"/>
      <c r="C124" s="7"/>
      <c r="D124" s="7"/>
      <c r="E124" s="7"/>
      <c r="F124" s="7"/>
      <c r="G124" s="7"/>
      <c r="H124" s="7"/>
      <c r="I124" s="7"/>
      <c r="J124" s="7"/>
    </row>
    <row r="125" spans="1:10" x14ac:dyDescent="0.25">
      <c r="B125" s="7"/>
      <c r="C125" s="7"/>
      <c r="D125" s="7"/>
      <c r="E125" s="7"/>
      <c r="F125" s="7"/>
      <c r="G125" s="7"/>
      <c r="H125" s="7"/>
      <c r="I125" s="7"/>
      <c r="J125" s="7"/>
    </row>
    <row r="126" spans="1:10" x14ac:dyDescent="0.25">
      <c r="B126" s="7"/>
      <c r="C126" s="7"/>
      <c r="D126" s="7"/>
      <c r="E126" s="7"/>
      <c r="F126" s="7"/>
      <c r="G126" s="7"/>
      <c r="H126" s="7"/>
      <c r="I126" s="7"/>
      <c r="J126" s="7"/>
    </row>
    <row r="127" spans="1:10" x14ac:dyDescent="0.25">
      <c r="B127" s="7"/>
      <c r="C127" s="7"/>
      <c r="D127" s="7"/>
      <c r="E127" s="7"/>
      <c r="F127" s="7"/>
      <c r="G127" s="7"/>
      <c r="H127" s="7"/>
      <c r="I127" s="7"/>
      <c r="J127" s="7"/>
    </row>
    <row r="128" spans="1:10" x14ac:dyDescent="0.25">
      <c r="B128" s="7"/>
      <c r="C128" s="7"/>
      <c r="D128" s="7"/>
      <c r="E128" s="7"/>
      <c r="F128" s="7"/>
      <c r="G128" s="7"/>
      <c r="H128" s="7"/>
      <c r="I128" s="7"/>
      <c r="J128" s="7"/>
    </row>
    <row r="129" spans="2:10" x14ac:dyDescent="0.25">
      <c r="B129" s="7"/>
      <c r="C129" s="7"/>
      <c r="D129" s="7"/>
      <c r="E129" s="7"/>
      <c r="F129" s="7"/>
      <c r="G129" s="7"/>
      <c r="H129" s="7"/>
      <c r="I129" s="7"/>
      <c r="J129" s="7"/>
    </row>
    <row r="130" spans="2:10" x14ac:dyDescent="0.25">
      <c r="B130" s="7"/>
      <c r="C130" s="7"/>
      <c r="D130" s="7"/>
      <c r="E130" s="7"/>
      <c r="F130" s="7"/>
      <c r="G130" s="7"/>
      <c r="H130" s="7"/>
      <c r="I130" s="7"/>
      <c r="J130" s="7"/>
    </row>
    <row r="131" spans="2:10" x14ac:dyDescent="0.25">
      <c r="B131" s="7"/>
      <c r="C131" s="7"/>
      <c r="D131" s="7"/>
      <c r="E131" s="7"/>
      <c r="F131" s="7"/>
      <c r="G131" s="7"/>
      <c r="H131" s="7"/>
      <c r="I131" s="7"/>
      <c r="J131" s="7"/>
    </row>
  </sheetData>
  <protectedRanges>
    <protectedRange password="CF7A" sqref="B9 G10:I10 I9 D9:E10 C10" name="範圍1"/>
    <protectedRange password="CF7A" sqref="H9" name="範圍1_1"/>
  </protectedRanges>
  <mergeCells count="16">
    <mergeCell ref="B9:C9"/>
    <mergeCell ref="B11:H11"/>
    <mergeCell ref="D8:H8"/>
    <mergeCell ref="D1:I1"/>
    <mergeCell ref="D5:E5"/>
    <mergeCell ref="D6:E6"/>
    <mergeCell ref="D7:E7"/>
    <mergeCell ref="B2:I2"/>
    <mergeCell ref="B6:C6"/>
    <mergeCell ref="B3:C4"/>
    <mergeCell ref="F3:I3"/>
    <mergeCell ref="F4:I4"/>
    <mergeCell ref="D3:E3"/>
    <mergeCell ref="D4:E4"/>
    <mergeCell ref="B7:C7"/>
    <mergeCell ref="B5:C5"/>
  </mergeCells>
  <phoneticPr fontId="1" type="noConversion"/>
  <conditionalFormatting sqref="D8:H8">
    <cfRule type="containsText" dxfId="4" priority="1" operator="containsText" text="至少10名">
      <formula>NOT(ISERROR(SEARCH("至少10名",D8)))</formula>
    </cfRule>
  </conditionalFormatting>
  <dataValidations count="1">
    <dataValidation allowBlank="1" showInputMessage="1" showErrorMessage="1" promptTitle="每位參賽費用" prompt="(自動計算)" sqref="I15:I113" xr:uid="{C81961BC-7F93-4D4A-BFE2-41A4EF4D0A5E}"/>
  </dataValidations>
  <pageMargins left="0.19685039370078741" right="0" top="0.39370078740157483" bottom="0.27559055118110237" header="0.27559055118110237" footer="0.15748031496062992"/>
  <pageSetup paperSize="9" scale="60" fitToHeight="0" orientation="portrait" verticalDpi="20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比賽時段" prompt="請打開清單確認比賽時段" xr:uid="{D4C5D356-7B07-4919-A71D-6BABCE4D1C30}">
          <x14:formula1>
            <xm:f>項目!$F$1:$F$5</xm:f>
          </x14:formula1>
          <xm:sqref>I7</xm:sqref>
        </x14:dataValidation>
        <x14:dataValidation type="list" showInputMessage="1" showErrorMessage="1" promptTitle="參賽組別" prompt="請打開清單選擇級別" xr:uid="{C6D15112-161B-4910-AD1E-90D0CCE12913}">
          <x14:formula1>
            <xm:f>組別!$E$1:$E$5</xm:f>
          </x14:formula1>
          <xm:sqref>D15:D113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27"/>
  <sheetViews>
    <sheetView topLeftCell="A11" workbookViewId="0">
      <selection activeCell="A14" sqref="A14"/>
    </sheetView>
  </sheetViews>
  <sheetFormatPr defaultColWidth="9" defaultRowHeight="15.75" x14ac:dyDescent="0.25"/>
  <cols>
    <col min="1" max="1" width="129.5" style="15" customWidth="1"/>
    <col min="2" max="16384" width="9" style="13"/>
  </cols>
  <sheetData>
    <row r="1" spans="1:1" ht="20.25" x14ac:dyDescent="0.25">
      <c r="A1" s="62" t="s">
        <v>62</v>
      </c>
    </row>
    <row r="2" spans="1:1" ht="18.75" x14ac:dyDescent="0.25">
      <c r="A2" s="54"/>
    </row>
    <row r="3" spans="1:1" x14ac:dyDescent="0.25">
      <c r="A3" s="55" t="s">
        <v>57</v>
      </c>
    </row>
    <row r="4" spans="1:1" ht="16.5" x14ac:dyDescent="0.25">
      <c r="A4" s="56" t="s">
        <v>63</v>
      </c>
    </row>
    <row r="5" spans="1:1" ht="16.5" x14ac:dyDescent="0.25">
      <c r="A5" s="56"/>
    </row>
    <row r="6" spans="1:1" x14ac:dyDescent="0.25">
      <c r="A6" s="14" t="s">
        <v>2</v>
      </c>
    </row>
    <row r="7" spans="1:1" x14ac:dyDescent="0.25">
      <c r="A7" s="15" t="s">
        <v>56</v>
      </c>
    </row>
    <row r="9" spans="1:1" x14ac:dyDescent="0.25">
      <c r="A9" s="14" t="s">
        <v>5</v>
      </c>
    </row>
    <row r="10" spans="1:1" ht="67.5" customHeight="1" x14ac:dyDescent="0.25">
      <c r="A10" s="15" t="s">
        <v>72</v>
      </c>
    </row>
    <row r="11" spans="1:1" ht="214.5" customHeight="1" x14ac:dyDescent="0.25">
      <c r="A11" s="15" t="s">
        <v>68</v>
      </c>
    </row>
    <row r="13" spans="1:1" ht="16.5" customHeight="1" x14ac:dyDescent="0.25">
      <c r="A13" s="15" t="s">
        <v>33</v>
      </c>
    </row>
    <row r="14" spans="1:1" x14ac:dyDescent="0.25">
      <c r="A14" s="15" t="s">
        <v>34</v>
      </c>
    </row>
    <row r="15" spans="1:1" x14ac:dyDescent="0.25">
      <c r="A15" s="15" t="s">
        <v>35</v>
      </c>
    </row>
    <row r="16" spans="1:1" x14ac:dyDescent="0.25">
      <c r="A16" s="15" t="s">
        <v>30</v>
      </c>
    </row>
    <row r="17" spans="1:1" x14ac:dyDescent="0.25">
      <c r="A17" s="15" t="s">
        <v>36</v>
      </c>
    </row>
    <row r="19" spans="1:1" x14ac:dyDescent="0.25">
      <c r="A19" s="14" t="s">
        <v>13</v>
      </c>
    </row>
    <row r="20" spans="1:1" ht="32.25" x14ac:dyDescent="0.25">
      <c r="A20" s="20" t="s">
        <v>37</v>
      </c>
    </row>
    <row r="21" spans="1:1" x14ac:dyDescent="0.25">
      <c r="A21" s="19" t="s">
        <v>38</v>
      </c>
    </row>
    <row r="22" spans="1:1" x14ac:dyDescent="0.25">
      <c r="A22" s="19" t="s">
        <v>7</v>
      </c>
    </row>
    <row r="23" spans="1:1" x14ac:dyDescent="0.25">
      <c r="A23" s="19" t="s">
        <v>11</v>
      </c>
    </row>
    <row r="24" spans="1:1" x14ac:dyDescent="0.25">
      <c r="A24" s="19" t="s">
        <v>8</v>
      </c>
    </row>
    <row r="25" spans="1:1" x14ac:dyDescent="0.25">
      <c r="A25" s="19" t="s">
        <v>9</v>
      </c>
    </row>
    <row r="26" spans="1:1" x14ac:dyDescent="0.25">
      <c r="A26" s="19" t="s">
        <v>10</v>
      </c>
    </row>
    <row r="27" spans="1:1" ht="32.25" x14ac:dyDescent="0.25">
      <c r="A27" s="20" t="s">
        <v>39</v>
      </c>
    </row>
  </sheetData>
  <phoneticPr fontId="1" type="noConversion"/>
  <hyperlinks>
    <hyperlink ref="A4" r:id="rId1" xr:uid="{BF96E5C7-4DA2-4938-A9CD-005E37A9441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E5" sqref="E5"/>
    </sheetView>
  </sheetViews>
  <sheetFormatPr defaultColWidth="8.875" defaultRowHeight="16.5" x14ac:dyDescent="0.25"/>
  <cols>
    <col min="1" max="1" width="7.125" customWidth="1"/>
    <col min="2" max="2" width="15.375" customWidth="1"/>
    <col min="3" max="4" width="13.875" customWidth="1"/>
    <col min="5" max="5" width="15.125" customWidth="1"/>
    <col min="6" max="6" width="17.5" customWidth="1"/>
  </cols>
  <sheetData>
    <row r="1" spans="1:6" x14ac:dyDescent="0.25">
      <c r="A1" s="52" t="s">
        <v>15</v>
      </c>
      <c r="B1" s="52" t="s">
        <v>14</v>
      </c>
      <c r="C1" s="16"/>
      <c r="D1" s="17"/>
      <c r="E1" s="16" t="s">
        <v>27</v>
      </c>
      <c r="F1" s="17" t="s">
        <v>25</v>
      </c>
    </row>
    <row r="2" spans="1:6" x14ac:dyDescent="0.25">
      <c r="A2" s="29">
        <v>1</v>
      </c>
      <c r="B2" s="21">
        <v>220</v>
      </c>
      <c r="C2" s="17"/>
      <c r="D2" s="21"/>
      <c r="E2" s="17" t="s">
        <v>64</v>
      </c>
      <c r="F2" s="17" t="s">
        <v>65</v>
      </c>
    </row>
    <row r="3" spans="1:6" x14ac:dyDescent="0.25">
      <c r="A3" s="29"/>
      <c r="B3" s="21"/>
      <c r="C3" s="17"/>
      <c r="D3" s="21"/>
      <c r="E3" s="17" t="s">
        <v>40</v>
      </c>
      <c r="F3" s="17" t="s">
        <v>18</v>
      </c>
    </row>
    <row r="4" spans="1:6" x14ac:dyDescent="0.25">
      <c r="A4" s="17"/>
      <c r="B4" s="16"/>
      <c r="C4" s="17"/>
      <c r="D4" s="21"/>
      <c r="E4" s="17" t="s">
        <v>41</v>
      </c>
      <c r="F4" s="17" t="s">
        <v>19</v>
      </c>
    </row>
    <row r="5" spans="1:6" x14ac:dyDescent="0.25">
      <c r="A5" s="17"/>
      <c r="B5" s="17"/>
      <c r="C5" s="17"/>
      <c r="D5" s="21"/>
      <c r="E5" s="19" t="s">
        <v>42</v>
      </c>
      <c r="F5" s="17" t="s">
        <v>69</v>
      </c>
    </row>
    <row r="6" spans="1:6" x14ac:dyDescent="0.25">
      <c r="A6" s="17"/>
      <c r="B6" s="17"/>
      <c r="C6" s="17"/>
      <c r="D6" s="17"/>
      <c r="E6" s="16"/>
      <c r="F6" s="18" t="s">
        <v>6</v>
      </c>
    </row>
    <row r="7" spans="1:6" x14ac:dyDescent="0.25">
      <c r="A7" s="17"/>
      <c r="B7" s="17"/>
      <c r="C7" s="17"/>
      <c r="D7" s="17"/>
      <c r="E7" s="16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22"/>
      <c r="F13" s="22"/>
    </row>
    <row r="14" spans="1:6" x14ac:dyDescent="0.25">
      <c r="E14" s="22"/>
      <c r="F14" s="22"/>
    </row>
    <row r="15" spans="1:6" x14ac:dyDescent="0.25">
      <c r="E15" s="17"/>
      <c r="F15" s="17"/>
    </row>
    <row r="16" spans="1:6" x14ac:dyDescent="0.25">
      <c r="E16" s="16"/>
    </row>
  </sheetData>
  <phoneticPr fontId="1" type="noConversion"/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66C8-507B-4157-87A6-1A47F0CCD0F0}">
  <sheetPr codeName="工作表1"/>
  <dimension ref="A1:F8"/>
  <sheetViews>
    <sheetView workbookViewId="0">
      <selection activeCell="F9" sqref="F9"/>
    </sheetView>
  </sheetViews>
  <sheetFormatPr defaultColWidth="8.875" defaultRowHeight="16.5" x14ac:dyDescent="0.25"/>
  <cols>
    <col min="1" max="1" width="22.875" customWidth="1"/>
    <col min="6" max="6" width="24.875" customWidth="1"/>
  </cols>
  <sheetData>
    <row r="1" spans="1:6" x14ac:dyDescent="0.25">
      <c r="A1" s="17" t="s">
        <v>20</v>
      </c>
      <c r="B1" s="17"/>
      <c r="C1" s="17"/>
      <c r="D1" s="17"/>
      <c r="E1" s="17"/>
      <c r="F1" s="17" t="s">
        <v>59</v>
      </c>
    </row>
    <row r="2" spans="1:6" x14ac:dyDescent="0.25">
      <c r="A2" s="17" t="s">
        <v>58</v>
      </c>
      <c r="B2" s="17">
        <v>0</v>
      </c>
      <c r="C2" s="17"/>
      <c r="D2" s="17"/>
      <c r="E2" s="17"/>
      <c r="F2" s="17" t="s">
        <v>67</v>
      </c>
    </row>
    <row r="3" spans="1:6" x14ac:dyDescent="0.25">
      <c r="A3" s="17" t="s">
        <v>21</v>
      </c>
      <c r="B3" s="17">
        <v>1</v>
      </c>
      <c r="C3" s="17"/>
      <c r="D3" s="17"/>
      <c r="E3" s="17"/>
      <c r="F3" s="17"/>
    </row>
    <row r="4" spans="1:6" x14ac:dyDescent="0.25">
      <c r="A4" s="17"/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8" spans="1:6" x14ac:dyDescent="0.25">
      <c r="F8" s="34"/>
    </row>
  </sheetData>
  <phoneticPr fontId="1" type="noConversion"/>
  <dataValidations count="1">
    <dataValidation type="list" errorStyle="warning" showInputMessage="1" showErrorMessage="1" errorTitle="項目" error="請選擇參賽項目。" promptTitle="項目" prompt="請選擇參賽項目。" sqref="A1:A5" xr:uid="{2EA02745-F1F4-4752-8A20-C2C8748E7EF1}">
      <formula1>$A$3:$A$5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W L Q V A N 4 j Q + k A A A A 9 g A A A B I A H A B D b 2 5 m a W c v U G F j a 2 F n Z S 5 4 b W w g o h g A K K A U A A A A A A A A A A A A A A A A A A A A A A A A A A A A h Y 8 x D o I w G I W v Q r r T l q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7 o E s c L h i k n M + S 5 g a / A p r 3 P 9 g f y 9 d C 4 o d d C Q 7 g r O J k j J + 8 P 4 g F Q S w M E F A A C A A g A I W L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i 0 F Q o i k e 4 D g A A A B E A A A A T A B w A R m 9 y b X V s Y X M v U 2 V j d G l v b j E u b S C i G A A o o B Q A A A A A A A A A A A A A A A A A A A A A A A A A A A A r T k 0 u y c z P U w i G 0 I b W A F B L A Q I t A B Q A A g A I A C F i 0 F Q D e I 0 P p A A A A P Y A A A A S A A A A A A A A A A A A A A A A A A A A A A B D b 2 5 m a W c v U G F j a 2 F n Z S 5 4 b W x Q S w E C L Q A U A A I A C A A h Y t B U D 8 r p q 6 Q A A A D p A A A A E w A A A A A A A A A A A A A A A A D w A A A A W 0 N v b n R l b n R f V H l w Z X N d L n h t b F B L A Q I t A B Q A A g A I A C F i 0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M b s + l 6 L q T 5 n m V U g U z I b H A A A A A A I A A A A A A B B m A A A A A Q A A I A A A A J y N C 6 7 q L m K X 6 p 9 w + L x z H E 6 B B f 5 O O 2 y 1 X / J 4 m i 6 1 m v Q O A A A A A A 6 A A A A A A g A A I A A A A D K u + W Z 2 L J t 2 T u b h 8 h 0 a e c A K D G 9 T e 3 X Q J 2 V W 5 e M v 1 i 9 S U A A A A A C q k m H o R R x + 4 h w Q I S z D I M 2 o R r 2 B s B E 9 J j 4 7 P P w S e p p F h B r V w b M + m d E B 3 e A Q 4 E L e 3 Q 0 N T X 9 O j C 6 o / w m J 6 c 2 7 W C V J u p a F 2 h 1 v b J h l P D t N H v w 2 Q A A A A H X 0 n Z 8 c Y S 9 n r D T G Z E o n X B E s t y L 7 f p a l Y K B y 4 z q z U q K G Z p 1 W M I k P d q U j 6 9 0 D K f Z 2 S Y R D t K 6 K Q T w z 4 P J 3 G B G x S c 8 = < / D a t a M a s h u p > 
</file>

<file path=customXml/itemProps1.xml><?xml version="1.0" encoding="utf-8"?>
<ds:datastoreItem xmlns:ds="http://schemas.openxmlformats.org/officeDocument/2006/customXml" ds:itemID="{450F3D24-6B3E-4B0C-8A4D-2E14AB0B58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參加者資料</vt:lpstr>
      <vt:lpstr>團體報名重要資訊</vt:lpstr>
      <vt:lpstr>組別</vt:lpstr>
      <vt:lpstr>項目</vt:lpstr>
      <vt:lpstr>團體報名重要資訊!_1._報名費用__團體替超過5位或以上小朋友報名_每份作品參賽費用為_140。_團體替2_4位小朋友報名_每份作品參賽費用為_150。_2.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._必須按此閱讀其他章程細則_按此__或在本檔案分頁中選</vt:lpstr>
      <vt:lpstr>參加者資料!Print_Area</vt:lpstr>
      <vt:lpstr>參加者資料!Print_Titles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Abbie Leung</cp:lastModifiedBy>
  <cp:lastPrinted>2022-06-23T01:27:52Z</cp:lastPrinted>
  <dcterms:created xsi:type="dcterms:W3CDTF">2012-06-08T05:47:09Z</dcterms:created>
  <dcterms:modified xsi:type="dcterms:W3CDTF">2022-08-17T06:11:06Z</dcterms:modified>
</cp:coreProperties>
</file>